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91 - Výměna odlučovače 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'091 - Výměna odlučovače t...'!$C$81:$K$182</definedName>
    <definedName name="_xlnm.Print_Area" localSheetId="1">'091 - Výměna odlučovače t...'!$C$4:$J$37,'091 - Výměna odlučovače t...'!$C$43:$J$65,'091 - Výměna odlučovače t...'!$C$71:$K$182</definedName>
    <definedName name="_xlnm.Print_Titles" localSheetId="1">'091 - Výměna odlučovače t...'!$81:$81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0"/>
  <c r="F50"/>
  <c r="F48"/>
  <c r="E46"/>
  <c r="J22"/>
  <c r="E22"/>
  <c r="J79"/>
  <c r="J21"/>
  <c r="J16"/>
  <c r="E16"/>
  <c r="F51"/>
  <c r="J15"/>
  <c r="J10"/>
  <c r="J76"/>
  <c i="1" r="L50"/>
  <c r="AM50"/>
  <c r="AM49"/>
  <c r="L49"/>
  <c r="AM47"/>
  <c r="L47"/>
  <c r="L45"/>
  <c r="L44"/>
  <c i="2" r="BK179"/>
  <c r="BK172"/>
  <c r="BK162"/>
  <c r="BK154"/>
  <c r="J143"/>
  <c r="BK137"/>
  <c r="BK131"/>
  <c r="BK114"/>
  <c r="J103"/>
  <c r="BK93"/>
  <c i="1" r="AS54"/>
  <c i="2" r="BK177"/>
  <c r="BK166"/>
  <c r="J154"/>
  <c r="BK145"/>
  <c r="J137"/>
  <c r="J131"/>
  <c r="BK118"/>
  <c r="J106"/>
  <c r="J93"/>
  <c r="J181"/>
  <c r="J169"/>
  <c r="J162"/>
  <c r="BK151"/>
  <c r="J145"/>
  <c r="BK136"/>
  <c r="BK127"/>
  <c r="J118"/>
  <c r="BK101"/>
  <c r="J91"/>
  <c r="J179"/>
  <c r="BK169"/>
  <c r="J158"/>
  <c r="J146"/>
  <c r="BK139"/>
  <c r="J133"/>
  <c r="J121"/>
  <c r="BK98"/>
  <c r="BK95"/>
  <c r="J85"/>
  <c r="J177"/>
  <c r="J166"/>
  <c r="BK160"/>
  <c r="BK146"/>
  <c r="J141"/>
  <c r="BK134"/>
  <c r="BK121"/>
  <c r="BK106"/>
  <c r="J98"/>
  <c r="BK85"/>
  <c r="BK181"/>
  <c r="J172"/>
  <c r="J160"/>
  <c r="J147"/>
  <c r="BK141"/>
  <c r="J134"/>
  <c r="BK124"/>
  <c r="BK111"/>
  <c r="J101"/>
  <c r="J88"/>
  <c r="J176"/>
  <c r="J164"/>
  <c r="BK158"/>
  <c r="BK147"/>
  <c r="J139"/>
  <c r="BK133"/>
  <c r="J124"/>
  <c r="J111"/>
  <c r="J95"/>
  <c r="BK88"/>
  <c r="BK176"/>
  <c r="BK164"/>
  <c r="J151"/>
  <c r="BK143"/>
  <c r="J136"/>
  <c r="J127"/>
  <c r="J114"/>
  <c r="BK103"/>
  <c r="BK91"/>
  <c l="1" r="BK84"/>
  <c r="R84"/>
  <c r="BK117"/>
  <c r="J117"/>
  <c r="J58"/>
  <c r="R117"/>
  <c r="BK130"/>
  <c r="J130"/>
  <c r="J59"/>
  <c r="R130"/>
  <c r="BK157"/>
  <c r="J157"/>
  <c r="J60"/>
  <c r="P157"/>
  <c r="T157"/>
  <c r="P163"/>
  <c r="T163"/>
  <c r="P84"/>
  <c r="T84"/>
  <c r="P117"/>
  <c r="T117"/>
  <c r="P130"/>
  <c r="T130"/>
  <c r="R157"/>
  <c r="BK163"/>
  <c r="J163"/>
  <c r="J61"/>
  <c r="R163"/>
  <c r="BK175"/>
  <c r="J175"/>
  <c r="J64"/>
  <c r="P175"/>
  <c r="P174"/>
  <c r="R175"/>
  <c r="R174"/>
  <c r="T175"/>
  <c r="T174"/>
  <c r="BK171"/>
  <c r="J171"/>
  <c r="J62"/>
  <c r="J51"/>
  <c r="F79"/>
  <c r="BE88"/>
  <c r="BE93"/>
  <c r="BE95"/>
  <c r="BE98"/>
  <c r="BE106"/>
  <c r="BE114"/>
  <c r="BE118"/>
  <c r="BE127"/>
  <c r="BE131"/>
  <c r="BE134"/>
  <c r="BE136"/>
  <c r="BE139"/>
  <c r="BE141"/>
  <c r="BE143"/>
  <c r="BE147"/>
  <c r="BE154"/>
  <c r="BE169"/>
  <c r="BE172"/>
  <c r="BE176"/>
  <c r="BE179"/>
  <c r="BE181"/>
  <c r="J48"/>
  <c r="BE85"/>
  <c r="BE91"/>
  <c r="BE101"/>
  <c r="BE103"/>
  <c r="BE111"/>
  <c r="BE121"/>
  <c r="BE124"/>
  <c r="BE133"/>
  <c r="BE137"/>
  <c r="BE145"/>
  <c r="BE146"/>
  <c r="BE151"/>
  <c r="BE158"/>
  <c r="BE160"/>
  <c r="BE162"/>
  <c r="BE164"/>
  <c r="BE166"/>
  <c r="BE177"/>
  <c r="J32"/>
  <c i="1" r="AW55"/>
  <c i="2" r="F35"/>
  <c i="1" r="BD55"/>
  <c r="BD54"/>
  <c r="W33"/>
  <c i="2" r="F33"/>
  <c i="1" r="BB55"/>
  <c r="BB54"/>
  <c r="W31"/>
  <c i="2" r="F32"/>
  <c i="1" r="BA55"/>
  <c r="BA54"/>
  <c r="W30"/>
  <c i="2" r="F34"/>
  <c i="1" r="BC55"/>
  <c r="BC54"/>
  <c r="W32"/>
  <c i="2" l="1" r="T83"/>
  <c r="T82"/>
  <c r="R83"/>
  <c r="R82"/>
  <c r="P83"/>
  <c r="P82"/>
  <c i="1" r="AU55"/>
  <c i="2" r="BK83"/>
  <c r="J83"/>
  <c r="J56"/>
  <c r="J84"/>
  <c r="J57"/>
  <c r="BK174"/>
  <c r="J174"/>
  <c r="J63"/>
  <c i="1" r="AU54"/>
  <c r="AW54"/>
  <c r="AK30"/>
  <c i="2" r="F31"/>
  <c i="1" r="AZ55"/>
  <c r="AZ54"/>
  <c r="W29"/>
  <c r="AY54"/>
  <c r="AX54"/>
  <c i="2" r="J31"/>
  <c i="1" r="AV55"/>
  <c r="AT55"/>
  <c i="2" l="1" r="BK82"/>
  <c r="J82"/>
  <c r="J55"/>
  <c i="1" r="AV54"/>
  <c r="AK29"/>
  <c i="2" l="1" r="J28"/>
  <c i="1" r="AG55"/>
  <c r="AG54"/>
  <c r="AK26"/>
  <c r="AT54"/>
  <c i="2" l="1" r="J37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<sst xmlns="http://schemas.openxmlformats.org/spreadsheetml/2006/main">
  <si>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</si>
  <si>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</si>
  <si>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</si>
  <si>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</si>
  <si>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</si>
  <si>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{11ee1abd-43d3-4fa6-b536-12a25c6b65e5}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</si>
  <si>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</si>
  <si>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</si>
  <si>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</si>
  <si>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</si>
  <si>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</si>
  <si>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</si>
  <si>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</si>
  <si>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</si>
  <si>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</si>
  <si>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</si>
  <si>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</si>
  <si>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odlučovače tuků na p.p.č.329/7 u MŠ Průběžná 299, k.ú.Jílové</t>
  </si>
  <si>
    <t>KSO:</t>
  </si>
  <si>
    <t/>
  </si>
  <si>
    <t>CC-CZ:</t>
  </si>
  <si>
    <t>Místo:</t>
  </si>
  <si>
    <t>MŠ Průběžná 299, k.ú.Jílové</t>
  </si>
  <si>
    <t>Datum:</t>
  </si>
  <si>
    <t>23. 8. 2021</t>
  </si>
  <si>
    <t>Zadavatel:</t>
  </si>
  <si>
    <t>IČ:</t>
  </si>
  <si>
    <t>Město Jílové u Děčína</t>
  </si>
  <si>
    <t>DIČ:</t>
  </si>
  <si>
    <t>Uchazeč:</t>
  </si>
  <si>
    <t>Vyplň údaj</t>
  </si>
  <si>
    <t>Projektant:</t>
  </si>
  <si>
    <t>68285736</t>
  </si>
  <si>
    <t>David Šašek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</si>
  <si>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</si>
  <si>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</si>
  <si>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</si>
  <si>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</si>
  <si>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</si>
  <si>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</si>
  <si>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</si>
  <si>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</si>
  <si>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</si>
  <si>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</si>
  <si>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</si>
  <si>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</si>
  <si>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</si>
  <si>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</si>
  <si>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</si>
  <si>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</si>
  <si>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</si>
  <si>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</si>
  <si>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</si>
  <si>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</si>
  <si>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</si>
  <si>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</si>
  <si>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</si>
  <si>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</si>
  <si>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</si>
  <si>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</si>
  <si>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</si>
  <si>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</si>
  <si>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</si>
  <si>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</si>
  <si>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</si>
  <si>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</si>
  <si>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</si>
  <si>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</si>
  <si>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</si>
  <si>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</si>
  <si>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</si>
  <si>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</si>
  <si>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</si>
  <si>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</si>
  <si>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</si>
  <si>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</si>
  <si>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</si>
  <si>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</si>
  <si>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</si>
  <si>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</si>
  <si>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</si>
  <si>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</si>
  <si>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</si>
  <si>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</si>
  <si>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</si>
  <si>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</si>
  <si>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</si>
  <si>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</si>
  <si>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</si>
  <si>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</si>
  <si>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</si>
  <si>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</si>
  <si>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</si>
  <si>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</si>
  <si>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</si>
  <si>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</si>
  <si>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</si>
  <si>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</si>
  <si>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</si>
  <si>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</si>
  <si>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</si>
  <si>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</si>
  <si>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</si>
  <si>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</si>
  <si>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</si>
  <si>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</si>
  <si>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</si>
  <si>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</si>
  <si>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</si>
  <si>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</si>
  <si>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</si>
  <si>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</si>
  <si>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</si>
  <si>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132251252</t>
  </si>
  <si>
    <t>Hloubení nezapažených rýh šířky přes 800 do 2 000 mm strojně s urovnáním dna do předepsaného profilu a spádu v hornině třídy těžitelnosti I skupiny 3 přes 20 do 50 m3</t>
  </si>
  <si>
    <t>m3</t>
  </si>
  <si>
    <t>CS ÚRS 2021 02</t>
  </si>
  <si>
    <t>4</t>
  </si>
  <si>
    <t>-1291607374</t>
  </si>
  <si>
    <t>Online PSC</t>
  </si>
  <si>
    <t>https://podminky.urs.cz/item/CS_URS_2021_02/132251252</t>
  </si>
  <si>
    <t>VV</t>
  </si>
  <si>
    <t>4,00*2,50*2,50</t>
  </si>
  <si>
    <t>132254101</t>
  </si>
  <si>
    <t>Hloubení zapažených rýh šířky do 800 mm strojně s urovnáním dna do předepsaného profilu a spádu v hornině třídy těžitelnosti I skupiny 3 do 20 m3</t>
  </si>
  <si>
    <t>-1262479729</t>
  </si>
  <si>
    <t>https://podminky.urs.cz/item/CS_URS_2021_02/132254101</t>
  </si>
  <si>
    <t>7,00*0,80*1,50</t>
  </si>
  <si>
    <t>3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</si>
  <si>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</si>
  <si>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</si>
  <si>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785810214</t>
  </si>
  <si>
    <t>https://podminky.urs.cz/item/CS_URS_2021_02/162211311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</si>
  <si>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</si>
  <si>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</si>
  <si>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-1723339129</t>
  </si>
  <si>
    <t>https://podminky.urs.cz/item/CS_URS_2021_02/162211319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</si>
  <si>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</si>
  <si>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</si>
  <si>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</si>
  <si>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-1810370791</t>
  </si>
  <si>
    <t>https://podminky.urs.cz/item/CS_URS_2021_02/162751117</t>
  </si>
  <si>
    <t>1,68+2,30*1,20*1,50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</si>
  <si>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</si>
  <si>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</si>
  <si>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</si>
  <si>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-1502951168</t>
  </si>
  <si>
    <t>https://podminky.urs.cz/item/CS_URS_2021_02/162751119</t>
  </si>
  <si>
    <t>5,82*25 'Přepočtené koeficientem množství</t>
  </si>
  <si>
    <t>7</t>
  </si>
  <si>
    <t>167111101</t>
  </si>
  <si>
    <t>Nakládání, skládání a překládání neulehlého výkopku nebo sypaniny ručně nakládání, z hornin třídy těžitelnosti I, skupiny 1 až 3</t>
  </si>
  <si>
    <t>-1406030068</t>
  </si>
  <si>
    <t>https://podminky.urs.cz/item/CS_URS_2021_02/167111101</t>
  </si>
  <si>
    <t>8</t>
  </si>
  <si>
    <t>M</t>
  </si>
  <si>
    <t>94620001</t>
  </si>
  <si>
    <t xml:space="preserve">poplatek za uložení stavebního odpadu zeminy a kamení  zatříděného kódem 17 05 04</t>
  </si>
  <si>
    <t>t</t>
  </si>
  <si>
    <t>-820776247</t>
  </si>
  <si>
    <t>https://podminky.urs.cz/item/CS_URS_2021_02/94620001</t>
  </si>
  <si>
    <t>5,82*1,6 'Přepočtené koeficientem množství</t>
  </si>
  <si>
    <t>9</t>
  </si>
  <si>
    <t>174111101</t>
  </si>
  <si>
    <t>Zásyp sypaninou z jakékoliv horniny ručně s uložením výkopku ve vrstvách se zhutněním jam, šachet, rýh nebo kolem objektů v těchto vykopávkách</t>
  </si>
  <si>
    <t>642426731</t>
  </si>
  <si>
    <t>https://podminky.urs.cz/item/CS_URS_2021_02/174111101</t>
  </si>
  <si>
    <t>25,00+8,40</t>
  </si>
  <si>
    <t>-5,82</t>
  </si>
  <si>
    <t>Součet</t>
  </si>
  <si>
    <t>10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</si>
  <si>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</si>
  <si>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</si>
  <si>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203436419</t>
  </si>
  <si>
    <t>https://podminky.urs.cz/item/CS_URS_2021_02/175111101</t>
  </si>
  <si>
    <t>7,00*0,80*0,30</t>
  </si>
  <si>
    <t>11</t>
  </si>
  <si>
    <t>58337310</t>
  </si>
  <si>
    <t>štěrkopísek frakce 0/4</t>
  </si>
  <si>
    <t>805469345</t>
  </si>
  <si>
    <t>https://podminky.urs.cz/item/CS_URS_2021_02/58337310</t>
  </si>
  <si>
    <t>1,68*2 'Přepočtené koeficientem množství</t>
  </si>
  <si>
    <t>Vodorovné konstrukce</t>
  </si>
  <si>
    <t>12</t>
  </si>
  <si>
    <t>411321313</t>
  </si>
  <si>
    <t>Stropy z betonu železového (bez výztuže) stropů deskových, plochých střech, desek balkonových, desek hřibových stropů včetně hlavic hřibových sloupů tř. C 16/20</t>
  </si>
  <si>
    <t>1404252147</t>
  </si>
  <si>
    <t>https://podminky.urs.cz/item/CS_URS_2021_02/411321313</t>
  </si>
  <si>
    <t>"lapač tuku"2,30*1,20*0,15</t>
  </si>
  <si>
    <t>13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</si>
  <si>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</si>
  <si>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</si>
  <si>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1223960913</t>
  </si>
  <si>
    <t>https://podminky.urs.cz/item/CS_URS_2021_02/411362021</t>
  </si>
  <si>
    <t>0,414*0,12 'Přepočtené koeficientem množství</t>
  </si>
  <si>
    <t>14</t>
  </si>
  <si>
    <t>452321141</t>
  </si>
  <si>
    <t>Podkladní a zajišťovací konstrukce z betonu železového v otevřeném výkopu desky pod potrubí, stoky a drobné objekty z betonu tř. C 16/20</t>
  </si>
  <si>
    <t>1640803283</t>
  </si>
  <si>
    <t>https://podminky.urs.cz/item/CS_URS_2021_02/452321141</t>
  </si>
  <si>
    <t xml:space="preserve">"lapač tuku"3,00*1,20*0,15 </t>
  </si>
  <si>
    <t>452368211</t>
  </si>
  <si>
    <t>Výztuž podkladních desek, bloků nebo pražců v otevřeném výkopu ze svařovaných sítí typu Kari</t>
  </si>
  <si>
    <t>-1482532719</t>
  </si>
  <si>
    <t>https://podminky.urs.cz/item/CS_URS_2021_02/452368211</t>
  </si>
  <si>
    <t xml:space="preserve">"lapač tuku"3,00*1,20*((0,0474/2/3)*1,15) </t>
  </si>
  <si>
    <t>Trubní vedení</t>
  </si>
  <si>
    <t>16</t>
  </si>
  <si>
    <t>359901212</t>
  </si>
  <si>
    <t>Monitoring stok (kamerový systém) jakékoli výšky stávající kanalizace</t>
  </si>
  <si>
    <t>m</t>
  </si>
  <si>
    <t>-1740617362</t>
  </si>
  <si>
    <t>https://podminky.urs.cz/item/CS_URS_2021_02/359901212</t>
  </si>
  <si>
    <t>17</t>
  </si>
  <si>
    <t>82191092R</t>
  </si>
  <si>
    <t>Vyčištění potrubí</t>
  </si>
  <si>
    <t>R-položka</t>
  </si>
  <si>
    <t>-1842096057</t>
  </si>
  <si>
    <t>18</t>
  </si>
  <si>
    <t>871265211</t>
  </si>
  <si>
    <t>Kanalizační potrubí z tvrdého PVC v otevřeném výkopu ve sklonu do 20 %, hladkého plnostěnného jednovrstvého, tuhost třídy SN 4 DN 110</t>
  </si>
  <si>
    <t>-1337797368</t>
  </si>
  <si>
    <t>https://podminky.urs.cz/item/CS_URS_2021_02/871265211</t>
  </si>
  <si>
    <t>19</t>
  </si>
  <si>
    <t>8711269-R</t>
  </si>
  <si>
    <t>Napojení na stávající kanalizační potrubí</t>
  </si>
  <si>
    <t>kpl</t>
  </si>
  <si>
    <t>756141725</t>
  </si>
  <si>
    <t>20</t>
  </si>
  <si>
    <t>877265211</t>
  </si>
  <si>
    <t>Montáž tvarovek na kanalizačním potrubí z trub z plastu z tvrdého PVC nebo z polypropylenu v otevřeném výkopu jednoosých DN 110</t>
  </si>
  <si>
    <t>kus</t>
  </si>
  <si>
    <t>135484042</t>
  </si>
  <si>
    <t>https://podminky.urs.cz/item/CS_URS_2021_02/877265211</t>
  </si>
  <si>
    <t>28617180</t>
  </si>
  <si>
    <t>koleno kanalizační PP SN16 45° DN 100</t>
  </si>
  <si>
    <t>1036152577</t>
  </si>
  <si>
    <t>https://podminky.urs.cz/item/CS_URS_2021_02/28617180</t>
  </si>
  <si>
    <t>22</t>
  </si>
  <si>
    <t>28617190</t>
  </si>
  <si>
    <t>koleno kanalizační PP SN16 87° DN 100</t>
  </si>
  <si>
    <t>-1480730008</t>
  </si>
  <si>
    <t>https://podminky.urs.cz/item/CS_URS_2021_02/28617190</t>
  </si>
  <si>
    <t>23</t>
  </si>
  <si>
    <t>28612243</t>
  </si>
  <si>
    <t>přesuvka kanalizační plastová PVC KG DN 100 SN12/16</t>
  </si>
  <si>
    <t>-935993322</t>
  </si>
  <si>
    <t>https://podminky.urs.cz/item/CS_URS_2021_02/28612243</t>
  </si>
  <si>
    <t>24</t>
  </si>
  <si>
    <t>8938111-R</t>
  </si>
  <si>
    <t xml:space="preserve">Osazení a montáž lapače tuku </t>
  </si>
  <si>
    <t>-1292351918</t>
  </si>
  <si>
    <t>25</t>
  </si>
  <si>
    <t>5624155R</t>
  </si>
  <si>
    <t xml:space="preserve">lapač tuků polypropylenový LT4 1 970 x 770 x 1 155 mm  včetně prodloužení šachet a poklopů pochůzných </t>
  </si>
  <si>
    <t>505825609</t>
  </si>
  <si>
    <t>26</t>
  </si>
  <si>
    <t>894608211</t>
  </si>
  <si>
    <t>Výztuž šachet ze svařovaných sítí typu Kari</t>
  </si>
  <si>
    <t>1174472844</t>
  </si>
  <si>
    <t>https://podminky.urs.cz/item/CS_URS_2021_02/894608211</t>
  </si>
  <si>
    <t xml:space="preserve">"lapač tuku"(2,30+1,20)*2*1,20*0,30 </t>
  </si>
  <si>
    <t>2,52*0,06 'Přepočtené koeficientem množství</t>
  </si>
  <si>
    <t>27</t>
  </si>
  <si>
    <t>899620131</t>
  </si>
  <si>
    <t>Obetonování plastových šachet z polypropylenu betonem prostým v otevřeném výkopu, beton tř. C 16/20</t>
  </si>
  <si>
    <t>573020216</t>
  </si>
  <si>
    <t>https://podminky.urs.cz/item/CS_URS_2021_02/899620131</t>
  </si>
  <si>
    <t xml:space="preserve">"lapač tuku"(2,30+1,20)*2*1,20*0,30   </t>
  </si>
  <si>
    <t>28</t>
  </si>
  <si>
    <t>899640111</t>
  </si>
  <si>
    <t>Bednění pro obetonování plastových šachet v otevřeném výkopu hranatých</t>
  </si>
  <si>
    <t>m2</t>
  </si>
  <si>
    <t>358987575</t>
  </si>
  <si>
    <t>https://podminky.urs.cz/item/CS_URS_2021_02/899640111</t>
  </si>
  <si>
    <t xml:space="preserve">"lapač tuku"(2,30+1,20)*2*1,50   </t>
  </si>
  <si>
    <t>96</t>
  </si>
  <si>
    <t>Bourání konstrukcí</t>
  </si>
  <si>
    <t>29</t>
  </si>
  <si>
    <t>721210813</t>
  </si>
  <si>
    <t>Demontáž kanalizačního příslušenství vpustí podlahových</t>
  </si>
  <si>
    <t>1045070878</t>
  </si>
  <si>
    <t>https://podminky.urs.cz/item/CS_URS_2021_02/721210813</t>
  </si>
  <si>
    <t>30</t>
  </si>
  <si>
    <t>871275811</t>
  </si>
  <si>
    <t>Bourání stávajícího potrubí z PVC nebo polypropylenu PP v otevřeném výkopu DN do 150</t>
  </si>
  <si>
    <t>-45998799</t>
  </si>
  <si>
    <t>https://podminky.urs.cz/item/CS_URS_2021_02/871275811</t>
  </si>
  <si>
    <t>31</t>
  </si>
  <si>
    <t>893811 -R</t>
  </si>
  <si>
    <t>Odstranění stávajícího odlučovače tuků včetně vyčerpání, odvozu, likvidace odlučovače a kalů</t>
  </si>
  <si>
    <t>1501753905</t>
  </si>
  <si>
    <t>997</t>
  </si>
  <si>
    <t>Přesun sutě</t>
  </si>
  <si>
    <t>32</t>
  </si>
  <si>
    <t>997013511</t>
  </si>
  <si>
    <t>Odvoz suti a vybouraných hmot z meziskládky na skládku s naložením a se složením, na vzdálenost do 1 km</t>
  </si>
  <si>
    <t>908162721</t>
  </si>
  <si>
    <t>https://podminky.urs.cz/item/CS_URS_2021_02/997013511</t>
  </si>
  <si>
    <t>33</t>
  </si>
  <si>
    <t>997013509</t>
  </si>
  <si>
    <t>Odvoz suti a vybouraných hmot na skládku nebo meziskládku se složením, na vzdálenost Příplatek k ceně za každý další i započatý 1 km přes 1 km</t>
  </si>
  <si>
    <t>-9943266</t>
  </si>
  <si>
    <t>https://podminky.urs.cz/item/CS_URS_2021_02/997013509</t>
  </si>
  <si>
    <t>0,124*24 'Přepočtené koeficientem množství</t>
  </si>
  <si>
    <t>34</t>
  </si>
  <si>
    <t>94620250</t>
  </si>
  <si>
    <t>poplatek za uložení směsného stavebního a demoličního odpadu zatříděného kódem 17 09 04</t>
  </si>
  <si>
    <t>-1226498670</t>
  </si>
  <si>
    <t>https://podminky.urs.cz/item/CS_URS_2021_02/94620250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</si>
  <si>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</si>
  <si>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</si>
  <si>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</si>
  <si>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</si>
  <si>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</si>
  <si>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1759284087</t>
  </si>
  <si>
    <t>https://podminky.urs.cz/item/CS_URS_2021_02/998276101</t>
  </si>
  <si>
    <t>PSV</t>
  </si>
  <si>
    <t>Práce a dodávky PSV</t>
  </si>
  <si>
    <t>721</t>
  </si>
  <si>
    <t>Zdravotechnika - vnitřní kanalizace</t>
  </si>
  <si>
    <t>36</t>
  </si>
  <si>
    <t>721.1</t>
  </si>
  <si>
    <t>Bourací práce a oprava stávající dlažby při výměně vpustí</t>
  </si>
  <si>
    <t>-1203180799</t>
  </si>
  <si>
    <t>37</t>
  </si>
  <si>
    <t>721211403</t>
  </si>
  <si>
    <t>D+M Podlahové vpusti</t>
  </si>
  <si>
    <t>-1460747983</t>
  </si>
  <si>
    <t>https://podminky.urs.cz/item/CS_URS_2021_02/721211403</t>
  </si>
  <si>
    <t>38</t>
  </si>
  <si>
    <t>721910922</t>
  </si>
  <si>
    <t>Pročištění ležatých svodů do DN 300</t>
  </si>
  <si>
    <t>940293279</t>
  </si>
  <si>
    <t>https://podminky.urs.cz/item/CS_URS_2021_02/721910922</t>
  </si>
  <si>
    <t>39</t>
  </si>
  <si>
    <t>998721101</t>
  </si>
  <si>
    <t>Přesun hmot pro vnitřní kanalizace stanovený z hmotnosti přesunovaného materiálu vodorovná dopravní vzdálenost do 50 m v objektech výšky do 6 m</t>
  </si>
  <si>
    <t>-152680503</t>
  </si>
  <si>
    <t>https://podminky.urs.cz/item/CS_URS_2021_02/998721101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</si>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</sst>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2" TargetMode="External" /><Relationship Id="rId2" Type="http://schemas.openxmlformats.org/officeDocument/2006/relationships/hyperlink" Target="https://podminky.urs.cz/item/CS_URS_2021_02/132254101" TargetMode="External" /><Relationship Id="rId3" Type="http://schemas.openxmlformats.org/officeDocument/2006/relationships/hyperlink" Target="https://podminky.urs.cz/item/CS_URS_2021_02/162211311" TargetMode="External" /><Relationship Id="rId4" Type="http://schemas.openxmlformats.org/officeDocument/2006/relationships/hyperlink" Target="https://podminky.urs.cz/item/CS_URS_2021_02/162211319" TargetMode="External" /><Relationship Id="rId5" Type="http://schemas.openxmlformats.org/officeDocument/2006/relationships/hyperlink" Target="https://podminky.urs.cz/item/CS_URS_2021_02/162751117" TargetMode="External" /><Relationship Id="rId6" Type="http://schemas.openxmlformats.org/officeDocument/2006/relationships/hyperlink" Target="https://podminky.urs.cz/item/CS_URS_2021_02/162751119" TargetMode="External" /><Relationship Id="rId7" Type="http://schemas.openxmlformats.org/officeDocument/2006/relationships/hyperlink" Target="https://podminky.urs.cz/item/CS_URS_2021_02/167111101" TargetMode="External" /><Relationship Id="rId8" Type="http://schemas.openxmlformats.org/officeDocument/2006/relationships/hyperlink" Target="https://podminky.urs.cz/item/CS_URS_2021_02/94620001" TargetMode="External" /><Relationship Id="rId9" Type="http://schemas.openxmlformats.org/officeDocument/2006/relationships/hyperlink" Target="https://podminky.urs.cz/item/CS_URS_2021_02/174111101" TargetMode="External" /><Relationship Id="rId10" Type="http://schemas.openxmlformats.org/officeDocument/2006/relationships/hyperlink" Target="https://podminky.urs.cz/item/CS_URS_2021_02/175111101" TargetMode="External" /><Relationship Id="rId11" Type="http://schemas.openxmlformats.org/officeDocument/2006/relationships/hyperlink" Target="https://podminky.urs.cz/item/CS_URS_2021_02/58337310" TargetMode="External" /><Relationship Id="rId12" Type="http://schemas.openxmlformats.org/officeDocument/2006/relationships/hyperlink" Target="https://podminky.urs.cz/item/CS_URS_2021_02/411321313" TargetMode="External" /><Relationship Id="rId13" Type="http://schemas.openxmlformats.org/officeDocument/2006/relationships/hyperlink" Target="https://podminky.urs.cz/item/CS_URS_2021_02/411362021" TargetMode="External" /><Relationship Id="rId14" Type="http://schemas.openxmlformats.org/officeDocument/2006/relationships/hyperlink" Target="https://podminky.urs.cz/item/CS_URS_2021_02/452321141" TargetMode="External" /><Relationship Id="rId15" Type="http://schemas.openxmlformats.org/officeDocument/2006/relationships/hyperlink" Target="https://podminky.urs.cz/item/CS_URS_2021_02/452368211" TargetMode="External" /><Relationship Id="rId16" Type="http://schemas.openxmlformats.org/officeDocument/2006/relationships/hyperlink" Target="https://podminky.urs.cz/item/CS_URS_2021_02/359901212" TargetMode="External" /><Relationship Id="rId17" Type="http://schemas.openxmlformats.org/officeDocument/2006/relationships/hyperlink" Target="https://podminky.urs.cz/item/CS_URS_2021_02/871265211" TargetMode="External" /><Relationship Id="rId18" Type="http://schemas.openxmlformats.org/officeDocument/2006/relationships/hyperlink" Target="https://podminky.urs.cz/item/CS_URS_2021_02/877265211" TargetMode="External" /><Relationship Id="rId19" Type="http://schemas.openxmlformats.org/officeDocument/2006/relationships/hyperlink" Target="https://podminky.urs.cz/item/CS_URS_2021_02/28617180" TargetMode="External" /><Relationship Id="rId20" Type="http://schemas.openxmlformats.org/officeDocument/2006/relationships/hyperlink" Target="https://podminky.urs.cz/item/CS_URS_2021_02/28617190" TargetMode="External" /><Relationship Id="rId21" Type="http://schemas.openxmlformats.org/officeDocument/2006/relationships/hyperlink" Target="https://podminky.urs.cz/item/CS_URS_2021_02/28612243" TargetMode="External" /><Relationship Id="rId22" Type="http://schemas.openxmlformats.org/officeDocument/2006/relationships/hyperlink" Target="https://podminky.urs.cz/item/CS_URS_2021_02/894608211" TargetMode="External" /><Relationship Id="rId23" Type="http://schemas.openxmlformats.org/officeDocument/2006/relationships/hyperlink" Target="https://podminky.urs.cz/item/CS_URS_2021_02/899620131" TargetMode="External" /><Relationship Id="rId24" Type="http://schemas.openxmlformats.org/officeDocument/2006/relationships/hyperlink" Target="https://podminky.urs.cz/item/CS_URS_2021_02/899640111" TargetMode="External" /><Relationship Id="rId25" Type="http://schemas.openxmlformats.org/officeDocument/2006/relationships/hyperlink" Target="https://podminky.urs.cz/item/CS_URS_2021_02/721210813" TargetMode="External" /><Relationship Id="rId26" Type="http://schemas.openxmlformats.org/officeDocument/2006/relationships/hyperlink" Target="https://podminky.urs.cz/item/CS_URS_2021_02/871275811" TargetMode="External" /><Relationship Id="rId27" Type="http://schemas.openxmlformats.org/officeDocument/2006/relationships/hyperlink" Target="https://podminky.urs.cz/item/CS_URS_2021_02/997013511" TargetMode="External" /><Relationship Id="rId28" Type="http://schemas.openxmlformats.org/officeDocument/2006/relationships/hyperlink" Target="https://podminky.urs.cz/item/CS_URS_2021_02/997013509" TargetMode="External" /><Relationship Id="rId29" Type="http://schemas.openxmlformats.org/officeDocument/2006/relationships/hyperlink" Target="https://podminky.urs.cz/item/CS_URS_2021_02/94620250" TargetMode="External" /><Relationship Id="rId30" Type="http://schemas.openxmlformats.org/officeDocument/2006/relationships/hyperlink" Target="https://podminky.urs.cz/item/CS_URS_2021_02/998276101" TargetMode="External" /><Relationship Id="rId31" Type="http://schemas.openxmlformats.org/officeDocument/2006/relationships/hyperlink" Target="https://podminky.urs.cz/item/CS_URS_2021_02/721211403" TargetMode="External" /><Relationship Id="rId32" Type="http://schemas.openxmlformats.org/officeDocument/2006/relationships/hyperlink" Target="https://podminky.urs.cz/item/CS_URS_2021_02/721910922" TargetMode="External" /><Relationship Id="rId33" Type="http://schemas.openxmlformats.org/officeDocument/2006/relationships/hyperlink" Target="https://podminky.urs.cz/item/CS_URS_2021_02/998721101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091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Výměna odlučovače tuků na p.p.č.329/7 u MŠ Průběžná 299, k.ú.Jílové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MŠ Průběžná 299, k.ú.Jílové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23. 8. 2021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Jílové u Děčína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David Šašek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72</v>
      </c>
      <c r="BT54" s="109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24.75" customHeight="1">
      <c r="A55" s="110" t="s">
        <v>76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'091 - Výměna odlučovače t...'!J28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'091 - Výměna odlučovače t...'!P82</f>
        <v>0</v>
      </c>
      <c r="AV55" s="119">
        <f>'091 - Výměna odlučovače t...'!J31</f>
        <v>0</v>
      </c>
      <c r="AW55" s="119">
        <f>'091 - Výměna odlučovače t...'!J32</f>
        <v>0</v>
      </c>
      <c r="AX55" s="119">
        <f>'091 - Výměna odlučovače t...'!J33</f>
        <v>0</v>
      </c>
      <c r="AY55" s="119">
        <f>'091 - Výměna odlučovače t...'!J34</f>
        <v>0</v>
      </c>
      <c r="AZ55" s="119">
        <f>'091 - Výměna odlučovače t...'!F31</f>
        <v>0</v>
      </c>
      <c r="BA55" s="119">
        <f>'091 - Výměna odlučovače t...'!F32</f>
        <v>0</v>
      </c>
      <c r="BB55" s="119">
        <f>'091 - Výměna odlučovače t...'!F33</f>
        <v>0</v>
      </c>
      <c r="BC55" s="119">
        <f>'091 - Výměna odlučovače t...'!F34</f>
        <v>0</v>
      </c>
      <c r="BD55" s="121">
        <f>'091 - Výměna odlučovače t...'!F35</f>
        <v>0</v>
      </c>
      <c r="BE55" s="7"/>
      <c r="BT55" s="122" t="s">
        <v>78</v>
      </c>
      <c r="BU55" s="122" t="s">
        <v>79</v>
      </c>
      <c r="BV55" s="122" t="s">
        <v>74</v>
      </c>
      <c r="BW55" s="122" t="s">
        <v>5</v>
      </c>
      <c r="BX55" s="122" t="s">
        <v>75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902QUi2mRJ7KRiS6r4FZpK6SCPzz6KlVodtVvW9gJHPMbGSm3NG9IeylmC0n4B/5nvzrXYUP2bCQ7hONSdoVGg==" hashValue="5IjIp/kzm6EAqRmqjb8bfJD3CHI3s3FGL2qBJkcVB7/NNeGSUJD9MEL/Fh337YK9fkibqhzwi3qDLAs/iDCmy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91 - Výměna odlučovače 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80</v>
      </c>
    </row>
    <row r="4" s="1" customFormat="1" ht="24.96" customHeight="1">
      <c r="B4" s="20"/>
      <c r="D4" s="125" t="s">
        <v>81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23. 8. 2021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">
        <v>32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33</v>
      </c>
      <c r="F19" s="38"/>
      <c r="G19" s="38"/>
      <c r="H19" s="38"/>
      <c r="I19" s="127" t="s">
        <v>28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35</v>
      </c>
      <c r="E21" s="38"/>
      <c r="F21" s="38"/>
      <c r="G21" s="38"/>
      <c r="H21" s="38"/>
      <c r="I21" s="127" t="s">
        <v>26</v>
      </c>
      <c r="J21" s="130" t="str">
        <f>IF('Rekapitulace stavby'!AN19="","",'Rekapitulace stavby'!AN19)</f>
        <v/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tr">
        <f>IF('Rekapitulace stavby'!E20="","",'Rekapitulace stavby'!E20)</f>
        <v xml:space="preserve"> </v>
      </c>
      <c r="F22" s="38"/>
      <c r="G22" s="38"/>
      <c r="H22" s="38"/>
      <c r="I22" s="127" t="s">
        <v>28</v>
      </c>
      <c r="J22" s="130" t="str">
        <f>IF('Rekapitulace stavby'!AN20="","",'Rekapitulace stavby'!AN20)</f>
        <v/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37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38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39</v>
      </c>
      <c r="E28" s="38"/>
      <c r="F28" s="38"/>
      <c r="G28" s="38"/>
      <c r="H28" s="38"/>
      <c r="I28" s="38"/>
      <c r="J28" s="138">
        <f>ROUND(J82,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41</v>
      </c>
      <c r="G30" s="38"/>
      <c r="H30" s="38"/>
      <c r="I30" s="139" t="s">
        <v>40</v>
      </c>
      <c r="J30" s="139" t="s">
        <v>42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43</v>
      </c>
      <c r="E31" s="127" t="s">
        <v>44</v>
      </c>
      <c r="F31" s="141">
        <f>ROUND((SUM(BE82:BE182)),  2)</f>
        <v>0</v>
      </c>
      <c r="G31" s="38"/>
      <c r="H31" s="38"/>
      <c r="I31" s="142">
        <v>0.20999999999999999</v>
      </c>
      <c r="J31" s="141">
        <f>ROUND(((SUM(BE82:BE182))*I31),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45</v>
      </c>
      <c r="F32" s="141">
        <f>ROUND((SUM(BF82:BF182)),  2)</f>
        <v>0</v>
      </c>
      <c r="G32" s="38"/>
      <c r="H32" s="38"/>
      <c r="I32" s="142">
        <v>0.14999999999999999</v>
      </c>
      <c r="J32" s="141">
        <f>ROUND(((SUM(BF82:BF182))*I32),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46</v>
      </c>
      <c r="F33" s="141">
        <f>ROUND((SUM(BG82:BG182)),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47</v>
      </c>
      <c r="F34" s="141">
        <f>ROUND((SUM(BH82:BH182)),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48</v>
      </c>
      <c r="F35" s="141">
        <f>ROUND((SUM(BI82:BI182)),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49</v>
      </c>
      <c r="E37" s="145"/>
      <c r="F37" s="145"/>
      <c r="G37" s="146" t="s">
        <v>50</v>
      </c>
      <c r="H37" s="147" t="s">
        <v>51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82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Výměna odlučovače tuků na p.p.č.329/7 u MŠ Průběžná 299, k.ú.Jílové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MŠ Průběžná 299, k.ú.Jílové</v>
      </c>
      <c r="G48" s="40"/>
      <c r="H48" s="40"/>
      <c r="I48" s="32" t="s">
        <v>23</v>
      </c>
      <c r="J48" s="72" t="str">
        <f>IF(J10="","",J10)</f>
        <v>23. 8. 2021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>Město Jílové u Děčína</v>
      </c>
      <c r="G50" s="40"/>
      <c r="H50" s="40"/>
      <c r="I50" s="32" t="s">
        <v>31</v>
      </c>
      <c r="J50" s="36" t="str">
        <f>E19</f>
        <v>David Šašek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35</v>
      </c>
      <c r="J51" s="36" t="str">
        <f>E22</f>
        <v xml:space="preserve"> 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83</v>
      </c>
      <c r="D53" s="155"/>
      <c r="E53" s="155"/>
      <c r="F53" s="155"/>
      <c r="G53" s="155"/>
      <c r="H53" s="155"/>
      <c r="I53" s="155"/>
      <c r="J53" s="156" t="s">
        <v>84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71</v>
      </c>
      <c r="D55" s="40"/>
      <c r="E55" s="40"/>
      <c r="F55" s="40"/>
      <c r="G55" s="40"/>
      <c r="H55" s="40"/>
      <c r="I55" s="40"/>
      <c r="J55" s="102">
        <f>J82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85</v>
      </c>
    </row>
    <row r="56" s="9" customFormat="1" ht="24.96" customHeight="1">
      <c r="A56" s="9"/>
      <c r="B56" s="158"/>
      <c r="C56" s="159"/>
      <c r="D56" s="160" t="s">
        <v>86</v>
      </c>
      <c r="E56" s="161"/>
      <c r="F56" s="161"/>
      <c r="G56" s="161"/>
      <c r="H56" s="161"/>
      <c r="I56" s="161"/>
      <c r="J56" s="162">
        <f>J83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87</v>
      </c>
      <c r="E57" s="167"/>
      <c r="F57" s="167"/>
      <c r="G57" s="167"/>
      <c r="H57" s="167"/>
      <c r="I57" s="167"/>
      <c r="J57" s="168">
        <f>J84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88</v>
      </c>
      <c r="E58" s="167"/>
      <c r="F58" s="167"/>
      <c r="G58" s="167"/>
      <c r="H58" s="167"/>
      <c r="I58" s="167"/>
      <c r="J58" s="168">
        <f>J117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89</v>
      </c>
      <c r="E59" s="167"/>
      <c r="F59" s="167"/>
      <c r="G59" s="167"/>
      <c r="H59" s="167"/>
      <c r="I59" s="167"/>
      <c r="J59" s="168">
        <f>J130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90</v>
      </c>
      <c r="E60" s="167"/>
      <c r="F60" s="167"/>
      <c r="G60" s="167"/>
      <c r="H60" s="167"/>
      <c r="I60" s="167"/>
      <c r="J60" s="168">
        <f>J157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91</v>
      </c>
      <c r="E61" s="167"/>
      <c r="F61" s="167"/>
      <c r="G61" s="167"/>
      <c r="H61" s="167"/>
      <c r="I61" s="167"/>
      <c r="J61" s="168">
        <f>J163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92</v>
      </c>
      <c r="E62" s="167"/>
      <c r="F62" s="167"/>
      <c r="G62" s="167"/>
      <c r="H62" s="167"/>
      <c r="I62" s="167"/>
      <c r="J62" s="168">
        <f>J171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58"/>
      <c r="C63" s="159"/>
      <c r="D63" s="160" t="s">
        <v>93</v>
      </c>
      <c r="E63" s="161"/>
      <c r="F63" s="161"/>
      <c r="G63" s="161"/>
      <c r="H63" s="161"/>
      <c r="I63" s="161"/>
      <c r="J63" s="162">
        <f>J174</f>
        <v>0</v>
      </c>
      <c r="K63" s="159"/>
      <c r="L63" s="16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4"/>
      <c r="C64" s="165"/>
      <c r="D64" s="166" t="s">
        <v>94</v>
      </c>
      <c r="E64" s="167"/>
      <c r="F64" s="167"/>
      <c r="G64" s="167"/>
      <c r="H64" s="167"/>
      <c r="I64" s="167"/>
      <c r="J64" s="168">
        <f>J175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2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2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95</v>
      </c>
      <c r="D71" s="40"/>
      <c r="E71" s="40"/>
      <c r="F71" s="40"/>
      <c r="G71" s="40"/>
      <c r="H71" s="40"/>
      <c r="I71" s="40"/>
      <c r="J71" s="40"/>
      <c r="K71" s="40"/>
      <c r="L71" s="12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2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2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E7</f>
        <v>Výměna odlučovače tuků na p.p.č.329/7 u MŠ Průběžná 299, k.ú.Jílové</v>
      </c>
      <c r="F74" s="40"/>
      <c r="G74" s="40"/>
      <c r="H74" s="40"/>
      <c r="I74" s="40"/>
      <c r="J74" s="40"/>
      <c r="K74" s="4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F10</f>
        <v>MŠ Průběžná 299, k.ú.Jílové</v>
      </c>
      <c r="G76" s="40"/>
      <c r="H76" s="40"/>
      <c r="I76" s="32" t="s">
        <v>23</v>
      </c>
      <c r="J76" s="72" t="str">
        <f>IF(J10="","",J10)</f>
        <v>23. 8. 2021</v>
      </c>
      <c r="K76" s="4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E13</f>
        <v>Město Jílové u Děčína</v>
      </c>
      <c r="G78" s="40"/>
      <c r="H78" s="40"/>
      <c r="I78" s="32" t="s">
        <v>31</v>
      </c>
      <c r="J78" s="36" t="str">
        <f>E19</f>
        <v>David Šašek</v>
      </c>
      <c r="K78" s="40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IF(E16="","",E16)</f>
        <v>Vyplň údaj</v>
      </c>
      <c r="G79" s="40"/>
      <c r="H79" s="40"/>
      <c r="I79" s="32" t="s">
        <v>35</v>
      </c>
      <c r="J79" s="36" t="str">
        <f>E22</f>
        <v xml:space="preserve"> </v>
      </c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0"/>
      <c r="B81" s="171"/>
      <c r="C81" s="172" t="s">
        <v>96</v>
      </c>
      <c r="D81" s="173" t="s">
        <v>58</v>
      </c>
      <c r="E81" s="173" t="s">
        <v>54</v>
      </c>
      <c r="F81" s="173" t="s">
        <v>55</v>
      </c>
      <c r="G81" s="173" t="s">
        <v>97</v>
      </c>
      <c r="H81" s="173" t="s">
        <v>98</v>
      </c>
      <c r="I81" s="173" t="s">
        <v>99</v>
      </c>
      <c r="J81" s="173" t="s">
        <v>84</v>
      </c>
      <c r="K81" s="174" t="s">
        <v>100</v>
      </c>
      <c r="L81" s="175"/>
      <c r="M81" s="92" t="s">
        <v>19</v>
      </c>
      <c r="N81" s="93" t="s">
        <v>43</v>
      </c>
      <c r="O81" s="93" t="s">
        <v>101</v>
      </c>
      <c r="P81" s="93" t="s">
        <v>102</v>
      </c>
      <c r="Q81" s="93" t="s">
        <v>103</v>
      </c>
      <c r="R81" s="93" t="s">
        <v>104</v>
      </c>
      <c r="S81" s="93" t="s">
        <v>105</v>
      </c>
      <c r="T81" s="94" t="s">
        <v>106</v>
      </c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</row>
    <row r="82" s="2" customFormat="1" ht="22.8" customHeight="1">
      <c r="A82" s="38"/>
      <c r="B82" s="39"/>
      <c r="C82" s="99" t="s">
        <v>107</v>
      </c>
      <c r="D82" s="40"/>
      <c r="E82" s="40"/>
      <c r="F82" s="40"/>
      <c r="G82" s="40"/>
      <c r="H82" s="40"/>
      <c r="I82" s="40"/>
      <c r="J82" s="176">
        <f>BK82</f>
        <v>0</v>
      </c>
      <c r="K82" s="40"/>
      <c r="L82" s="44"/>
      <c r="M82" s="95"/>
      <c r="N82" s="177"/>
      <c r="O82" s="96"/>
      <c r="P82" s="178">
        <f>P83+P174</f>
        <v>0</v>
      </c>
      <c r="Q82" s="96"/>
      <c r="R82" s="178">
        <f>R83+R174</f>
        <v>10.89913381</v>
      </c>
      <c r="S82" s="96"/>
      <c r="T82" s="179">
        <f>T83+T174</f>
        <v>0.12383000000000001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85</v>
      </c>
      <c r="BK82" s="180">
        <f>BK83+BK174</f>
        <v>0</v>
      </c>
    </row>
    <row r="83" s="12" customFormat="1" ht="25.92" customHeight="1">
      <c r="A83" s="12"/>
      <c r="B83" s="181"/>
      <c r="C83" s="182"/>
      <c r="D83" s="183" t="s">
        <v>72</v>
      </c>
      <c r="E83" s="184" t="s">
        <v>108</v>
      </c>
      <c r="F83" s="184" t="s">
        <v>109</v>
      </c>
      <c r="G83" s="182"/>
      <c r="H83" s="182"/>
      <c r="I83" s="185"/>
      <c r="J83" s="186">
        <f>BK83</f>
        <v>0</v>
      </c>
      <c r="K83" s="182"/>
      <c r="L83" s="187"/>
      <c r="M83" s="188"/>
      <c r="N83" s="189"/>
      <c r="O83" s="189"/>
      <c r="P83" s="190">
        <f>P84+P117+P130+P157+P163+P171</f>
        <v>0</v>
      </c>
      <c r="Q83" s="189"/>
      <c r="R83" s="190">
        <f>R84+R117+R130+R157+R163+R171</f>
        <v>10.89643381</v>
      </c>
      <c r="S83" s="189"/>
      <c r="T83" s="191">
        <f>T84+T117+T130+T157+T163+T171</f>
        <v>0.12383000000000001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78</v>
      </c>
      <c r="AT83" s="193" t="s">
        <v>72</v>
      </c>
      <c r="AU83" s="193" t="s">
        <v>73</v>
      </c>
      <c r="AY83" s="192" t="s">
        <v>110</v>
      </c>
      <c r="BK83" s="194">
        <f>BK84+BK117+BK130+BK157+BK163+BK171</f>
        <v>0</v>
      </c>
    </row>
    <row r="84" s="12" customFormat="1" ht="22.8" customHeight="1">
      <c r="A84" s="12"/>
      <c r="B84" s="181"/>
      <c r="C84" s="182"/>
      <c r="D84" s="183" t="s">
        <v>72</v>
      </c>
      <c r="E84" s="195" t="s">
        <v>78</v>
      </c>
      <c r="F84" s="195" t="s">
        <v>111</v>
      </c>
      <c r="G84" s="182"/>
      <c r="H84" s="182"/>
      <c r="I84" s="185"/>
      <c r="J84" s="196">
        <f>BK84</f>
        <v>0</v>
      </c>
      <c r="K84" s="182"/>
      <c r="L84" s="187"/>
      <c r="M84" s="188"/>
      <c r="N84" s="189"/>
      <c r="O84" s="189"/>
      <c r="P84" s="190">
        <f>SUM(P85:P116)</f>
        <v>0</v>
      </c>
      <c r="Q84" s="189"/>
      <c r="R84" s="190">
        <f>SUM(R85:R116)</f>
        <v>3.3599999999999999</v>
      </c>
      <c r="S84" s="189"/>
      <c r="T84" s="191">
        <f>SUM(T85:T116)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2" t="s">
        <v>78</v>
      </c>
      <c r="AT84" s="193" t="s">
        <v>72</v>
      </c>
      <c r="AU84" s="193" t="s">
        <v>78</v>
      </c>
      <c r="AY84" s="192" t="s">
        <v>110</v>
      </c>
      <c r="BK84" s="194">
        <f>SUM(BK85:BK116)</f>
        <v>0</v>
      </c>
    </row>
    <row r="85" s="2" customFormat="1" ht="24.15" customHeight="1">
      <c r="A85" s="38"/>
      <c r="B85" s="39"/>
      <c r="C85" s="197" t="s">
        <v>78</v>
      </c>
      <c r="D85" s="197" t="s">
        <v>112</v>
      </c>
      <c r="E85" s="198" t="s">
        <v>113</v>
      </c>
      <c r="F85" s="199" t="s">
        <v>114</v>
      </c>
      <c r="G85" s="200" t="s">
        <v>115</v>
      </c>
      <c r="H85" s="201">
        <v>25</v>
      </c>
      <c r="I85" s="202"/>
      <c r="J85" s="203">
        <f>ROUND(I85*H85,2)</f>
        <v>0</v>
      </c>
      <c r="K85" s="199" t="s">
        <v>116</v>
      </c>
      <c r="L85" s="44"/>
      <c r="M85" s="204" t="s">
        <v>19</v>
      </c>
      <c r="N85" s="205" t="s">
        <v>44</v>
      </c>
      <c r="O85" s="84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8" t="s">
        <v>117</v>
      </c>
      <c r="AT85" s="208" t="s">
        <v>112</v>
      </c>
      <c r="AU85" s="208" t="s">
        <v>80</v>
      </c>
      <c r="AY85" s="17" t="s">
        <v>110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7" t="s">
        <v>78</v>
      </c>
      <c r="BK85" s="209">
        <f>ROUND(I85*H85,2)</f>
        <v>0</v>
      </c>
      <c r="BL85" s="17" t="s">
        <v>117</v>
      </c>
      <c r="BM85" s="208" t="s">
        <v>118</v>
      </c>
    </row>
    <row r="86" s="2" customFormat="1">
      <c r="A86" s="38"/>
      <c r="B86" s="39"/>
      <c r="C86" s="40"/>
      <c r="D86" s="210" t="s">
        <v>119</v>
      </c>
      <c r="E86" s="40"/>
      <c r="F86" s="211" t="s">
        <v>120</v>
      </c>
      <c r="G86" s="40"/>
      <c r="H86" s="40"/>
      <c r="I86" s="212"/>
      <c r="J86" s="40"/>
      <c r="K86" s="40"/>
      <c r="L86" s="44"/>
      <c r="M86" s="213"/>
      <c r="N86" s="214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119</v>
      </c>
      <c r="AU86" s="17" t="s">
        <v>80</v>
      </c>
    </row>
    <row r="87" s="13" customFormat="1">
      <c r="A87" s="13"/>
      <c r="B87" s="215"/>
      <c r="C87" s="216"/>
      <c r="D87" s="217" t="s">
        <v>121</v>
      </c>
      <c r="E87" s="218" t="s">
        <v>19</v>
      </c>
      <c r="F87" s="219" t="s">
        <v>122</v>
      </c>
      <c r="G87" s="216"/>
      <c r="H87" s="220">
        <v>25</v>
      </c>
      <c r="I87" s="221"/>
      <c r="J87" s="216"/>
      <c r="K87" s="216"/>
      <c r="L87" s="222"/>
      <c r="M87" s="223"/>
      <c r="N87" s="224"/>
      <c r="O87" s="224"/>
      <c r="P87" s="224"/>
      <c r="Q87" s="224"/>
      <c r="R87" s="224"/>
      <c r="S87" s="224"/>
      <c r="T87" s="22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6" t="s">
        <v>121</v>
      </c>
      <c r="AU87" s="226" t="s">
        <v>80</v>
      </c>
      <c r="AV87" s="13" t="s">
        <v>80</v>
      </c>
      <c r="AW87" s="13" t="s">
        <v>34</v>
      </c>
      <c r="AX87" s="13" t="s">
        <v>78</v>
      </c>
      <c r="AY87" s="226" t="s">
        <v>110</v>
      </c>
    </row>
    <row r="88" s="2" customFormat="1" ht="24.15" customHeight="1">
      <c r="A88" s="38"/>
      <c r="B88" s="39"/>
      <c r="C88" s="197" t="s">
        <v>80</v>
      </c>
      <c r="D88" s="197" t="s">
        <v>112</v>
      </c>
      <c r="E88" s="198" t="s">
        <v>123</v>
      </c>
      <c r="F88" s="199" t="s">
        <v>124</v>
      </c>
      <c r="G88" s="200" t="s">
        <v>115</v>
      </c>
      <c r="H88" s="201">
        <v>8.4000000000000004</v>
      </c>
      <c r="I88" s="202"/>
      <c r="J88" s="203">
        <f>ROUND(I88*H88,2)</f>
        <v>0</v>
      </c>
      <c r="K88" s="199" t="s">
        <v>116</v>
      </c>
      <c r="L88" s="44"/>
      <c r="M88" s="204" t="s">
        <v>19</v>
      </c>
      <c r="N88" s="205" t="s">
        <v>44</v>
      </c>
      <c r="O88" s="84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8" t="s">
        <v>117</v>
      </c>
      <c r="AT88" s="208" t="s">
        <v>112</v>
      </c>
      <c r="AU88" s="208" t="s">
        <v>80</v>
      </c>
      <c r="AY88" s="17" t="s">
        <v>110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7" t="s">
        <v>78</v>
      </c>
      <c r="BK88" s="209">
        <f>ROUND(I88*H88,2)</f>
        <v>0</v>
      </c>
      <c r="BL88" s="17" t="s">
        <v>117</v>
      </c>
      <c r="BM88" s="208" t="s">
        <v>125</v>
      </c>
    </row>
    <row r="89" s="2" customFormat="1">
      <c r="A89" s="38"/>
      <c r="B89" s="39"/>
      <c r="C89" s="40"/>
      <c r="D89" s="210" t="s">
        <v>119</v>
      </c>
      <c r="E89" s="40"/>
      <c r="F89" s="211" t="s">
        <v>126</v>
      </c>
      <c r="G89" s="40"/>
      <c r="H89" s="40"/>
      <c r="I89" s="212"/>
      <c r="J89" s="40"/>
      <c r="K89" s="40"/>
      <c r="L89" s="44"/>
      <c r="M89" s="213"/>
      <c r="N89" s="214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119</v>
      </c>
      <c r="AU89" s="17" t="s">
        <v>80</v>
      </c>
    </row>
    <row r="90" s="13" customFormat="1">
      <c r="A90" s="13"/>
      <c r="B90" s="215"/>
      <c r="C90" s="216"/>
      <c r="D90" s="217" t="s">
        <v>121</v>
      </c>
      <c r="E90" s="218" t="s">
        <v>19</v>
      </c>
      <c r="F90" s="219" t="s">
        <v>127</v>
      </c>
      <c r="G90" s="216"/>
      <c r="H90" s="220">
        <v>8.4000000000000004</v>
      </c>
      <c r="I90" s="221"/>
      <c r="J90" s="216"/>
      <c r="K90" s="216"/>
      <c r="L90" s="222"/>
      <c r="M90" s="223"/>
      <c r="N90" s="224"/>
      <c r="O90" s="224"/>
      <c r="P90" s="224"/>
      <c r="Q90" s="224"/>
      <c r="R90" s="224"/>
      <c r="S90" s="224"/>
      <c r="T90" s="22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6" t="s">
        <v>121</v>
      </c>
      <c r="AU90" s="226" t="s">
        <v>80</v>
      </c>
      <c r="AV90" s="13" t="s">
        <v>80</v>
      </c>
      <c r="AW90" s="13" t="s">
        <v>34</v>
      </c>
      <c r="AX90" s="13" t="s">
        <v>78</v>
      </c>
      <c r="AY90" s="226" t="s">
        <v>110</v>
      </c>
    </row>
    <row r="91" s="2" customFormat="1" ht="33" customHeight="1">
      <c r="A91" s="38"/>
      <c r="B91" s="39"/>
      <c r="C91" s="197" t="s">
        <v>128</v>
      </c>
      <c r="D91" s="197" t="s">
        <v>112</v>
      </c>
      <c r="E91" s="198" t="s">
        <v>129</v>
      </c>
      <c r="F91" s="199" t="s">
        <v>130</v>
      </c>
      <c r="G91" s="200" t="s">
        <v>115</v>
      </c>
      <c r="H91" s="201">
        <v>5.8200000000000003</v>
      </c>
      <c r="I91" s="202"/>
      <c r="J91" s="203">
        <f>ROUND(I91*H91,2)</f>
        <v>0</v>
      </c>
      <c r="K91" s="199" t="s">
        <v>116</v>
      </c>
      <c r="L91" s="44"/>
      <c r="M91" s="204" t="s">
        <v>19</v>
      </c>
      <c r="N91" s="205" t="s">
        <v>44</v>
      </c>
      <c r="O91" s="84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8" t="s">
        <v>117</v>
      </c>
      <c r="AT91" s="208" t="s">
        <v>112</v>
      </c>
      <c r="AU91" s="208" t="s">
        <v>80</v>
      </c>
      <c r="AY91" s="17" t="s">
        <v>110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7" t="s">
        <v>78</v>
      </c>
      <c r="BK91" s="209">
        <f>ROUND(I91*H91,2)</f>
        <v>0</v>
      </c>
      <c r="BL91" s="17" t="s">
        <v>117</v>
      </c>
      <c r="BM91" s="208" t="s">
        <v>131</v>
      </c>
    </row>
    <row r="92" s="2" customFormat="1">
      <c r="A92" s="38"/>
      <c r="B92" s="39"/>
      <c r="C92" s="40"/>
      <c r="D92" s="210" t="s">
        <v>119</v>
      </c>
      <c r="E92" s="40"/>
      <c r="F92" s="211" t="s">
        <v>132</v>
      </c>
      <c r="G92" s="40"/>
      <c r="H92" s="40"/>
      <c r="I92" s="212"/>
      <c r="J92" s="40"/>
      <c r="K92" s="40"/>
      <c r="L92" s="44"/>
      <c r="M92" s="213"/>
      <c r="N92" s="214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119</v>
      </c>
      <c r="AU92" s="17" t="s">
        <v>80</v>
      </c>
    </row>
    <row r="93" s="2" customFormat="1" ht="33" customHeight="1">
      <c r="A93" s="38"/>
      <c r="B93" s="39"/>
      <c r="C93" s="197" t="s">
        <v>117</v>
      </c>
      <c r="D93" s="197" t="s">
        <v>112</v>
      </c>
      <c r="E93" s="198" t="s">
        <v>133</v>
      </c>
      <c r="F93" s="199" t="s">
        <v>134</v>
      </c>
      <c r="G93" s="200" t="s">
        <v>115</v>
      </c>
      <c r="H93" s="201">
        <v>5.8200000000000003</v>
      </c>
      <c r="I93" s="202"/>
      <c r="J93" s="203">
        <f>ROUND(I93*H93,2)</f>
        <v>0</v>
      </c>
      <c r="K93" s="199" t="s">
        <v>116</v>
      </c>
      <c r="L93" s="44"/>
      <c r="M93" s="204" t="s">
        <v>19</v>
      </c>
      <c r="N93" s="205" t="s">
        <v>44</v>
      </c>
      <c r="O93" s="84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8" t="s">
        <v>117</v>
      </c>
      <c r="AT93" s="208" t="s">
        <v>112</v>
      </c>
      <c r="AU93" s="208" t="s">
        <v>80</v>
      </c>
      <c r="AY93" s="17" t="s">
        <v>110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7" t="s">
        <v>78</v>
      </c>
      <c r="BK93" s="209">
        <f>ROUND(I93*H93,2)</f>
        <v>0</v>
      </c>
      <c r="BL93" s="17" t="s">
        <v>117</v>
      </c>
      <c r="BM93" s="208" t="s">
        <v>135</v>
      </c>
    </row>
    <row r="94" s="2" customFormat="1">
      <c r="A94" s="38"/>
      <c r="B94" s="39"/>
      <c r="C94" s="40"/>
      <c r="D94" s="210" t="s">
        <v>119</v>
      </c>
      <c r="E94" s="40"/>
      <c r="F94" s="211" t="s">
        <v>136</v>
      </c>
      <c r="G94" s="40"/>
      <c r="H94" s="40"/>
      <c r="I94" s="212"/>
      <c r="J94" s="40"/>
      <c r="K94" s="40"/>
      <c r="L94" s="44"/>
      <c r="M94" s="213"/>
      <c r="N94" s="214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119</v>
      </c>
      <c r="AU94" s="17" t="s">
        <v>80</v>
      </c>
    </row>
    <row r="95" s="2" customFormat="1" ht="37.8" customHeight="1">
      <c r="A95" s="38"/>
      <c r="B95" s="39"/>
      <c r="C95" s="197" t="s">
        <v>137</v>
      </c>
      <c r="D95" s="197" t="s">
        <v>112</v>
      </c>
      <c r="E95" s="198" t="s">
        <v>138</v>
      </c>
      <c r="F95" s="199" t="s">
        <v>139</v>
      </c>
      <c r="G95" s="200" t="s">
        <v>115</v>
      </c>
      <c r="H95" s="201">
        <v>5.8200000000000003</v>
      </c>
      <c r="I95" s="202"/>
      <c r="J95" s="203">
        <f>ROUND(I95*H95,2)</f>
        <v>0</v>
      </c>
      <c r="K95" s="199" t="s">
        <v>116</v>
      </c>
      <c r="L95" s="44"/>
      <c r="M95" s="204" t="s">
        <v>19</v>
      </c>
      <c r="N95" s="205" t="s">
        <v>44</v>
      </c>
      <c r="O95" s="84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8" t="s">
        <v>117</v>
      </c>
      <c r="AT95" s="208" t="s">
        <v>112</v>
      </c>
      <c r="AU95" s="208" t="s">
        <v>80</v>
      </c>
      <c r="AY95" s="17" t="s">
        <v>110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7" t="s">
        <v>78</v>
      </c>
      <c r="BK95" s="209">
        <f>ROUND(I95*H95,2)</f>
        <v>0</v>
      </c>
      <c r="BL95" s="17" t="s">
        <v>117</v>
      </c>
      <c r="BM95" s="208" t="s">
        <v>140</v>
      </c>
    </row>
    <row r="96" s="2" customFormat="1">
      <c r="A96" s="38"/>
      <c r="B96" s="39"/>
      <c r="C96" s="40"/>
      <c r="D96" s="210" t="s">
        <v>119</v>
      </c>
      <c r="E96" s="40"/>
      <c r="F96" s="211" t="s">
        <v>141</v>
      </c>
      <c r="G96" s="40"/>
      <c r="H96" s="40"/>
      <c r="I96" s="212"/>
      <c r="J96" s="40"/>
      <c r="K96" s="40"/>
      <c r="L96" s="44"/>
      <c r="M96" s="213"/>
      <c r="N96" s="214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119</v>
      </c>
      <c r="AU96" s="17" t="s">
        <v>80</v>
      </c>
    </row>
    <row r="97" s="13" customFormat="1">
      <c r="A97" s="13"/>
      <c r="B97" s="215"/>
      <c r="C97" s="216"/>
      <c r="D97" s="217" t="s">
        <v>121</v>
      </c>
      <c r="E97" s="218" t="s">
        <v>19</v>
      </c>
      <c r="F97" s="219" t="s">
        <v>142</v>
      </c>
      <c r="G97" s="216"/>
      <c r="H97" s="220">
        <v>5.8200000000000003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6" t="s">
        <v>121</v>
      </c>
      <c r="AU97" s="226" t="s">
        <v>80</v>
      </c>
      <c r="AV97" s="13" t="s">
        <v>80</v>
      </c>
      <c r="AW97" s="13" t="s">
        <v>34</v>
      </c>
      <c r="AX97" s="13" t="s">
        <v>78</v>
      </c>
      <c r="AY97" s="226" t="s">
        <v>110</v>
      </c>
    </row>
    <row r="98" s="2" customFormat="1" ht="37.8" customHeight="1">
      <c r="A98" s="38"/>
      <c r="B98" s="39"/>
      <c r="C98" s="197" t="s">
        <v>143</v>
      </c>
      <c r="D98" s="197" t="s">
        <v>112</v>
      </c>
      <c r="E98" s="198" t="s">
        <v>144</v>
      </c>
      <c r="F98" s="199" t="s">
        <v>145</v>
      </c>
      <c r="G98" s="200" t="s">
        <v>115</v>
      </c>
      <c r="H98" s="201">
        <v>145.5</v>
      </c>
      <c r="I98" s="202"/>
      <c r="J98" s="203">
        <f>ROUND(I98*H98,2)</f>
        <v>0</v>
      </c>
      <c r="K98" s="199" t="s">
        <v>116</v>
      </c>
      <c r="L98" s="44"/>
      <c r="M98" s="204" t="s">
        <v>19</v>
      </c>
      <c r="N98" s="205" t="s">
        <v>44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8" t="s">
        <v>117</v>
      </c>
      <c r="AT98" s="208" t="s">
        <v>112</v>
      </c>
      <c r="AU98" s="208" t="s">
        <v>80</v>
      </c>
      <c r="AY98" s="17" t="s">
        <v>110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7" t="s">
        <v>78</v>
      </c>
      <c r="BK98" s="209">
        <f>ROUND(I98*H98,2)</f>
        <v>0</v>
      </c>
      <c r="BL98" s="17" t="s">
        <v>117</v>
      </c>
      <c r="BM98" s="208" t="s">
        <v>146</v>
      </c>
    </row>
    <row r="99" s="2" customFormat="1">
      <c r="A99" s="38"/>
      <c r="B99" s="39"/>
      <c r="C99" s="40"/>
      <c r="D99" s="210" t="s">
        <v>119</v>
      </c>
      <c r="E99" s="40"/>
      <c r="F99" s="211" t="s">
        <v>147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119</v>
      </c>
      <c r="AU99" s="17" t="s">
        <v>80</v>
      </c>
    </row>
    <row r="100" s="13" customFormat="1">
      <c r="A100" s="13"/>
      <c r="B100" s="215"/>
      <c r="C100" s="216"/>
      <c r="D100" s="217" t="s">
        <v>121</v>
      </c>
      <c r="E100" s="216"/>
      <c r="F100" s="219" t="s">
        <v>148</v>
      </c>
      <c r="G100" s="216"/>
      <c r="H100" s="220">
        <v>145.5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121</v>
      </c>
      <c r="AU100" s="226" t="s">
        <v>80</v>
      </c>
      <c r="AV100" s="13" t="s">
        <v>80</v>
      </c>
      <c r="AW100" s="13" t="s">
        <v>4</v>
      </c>
      <c r="AX100" s="13" t="s">
        <v>78</v>
      </c>
      <c r="AY100" s="226" t="s">
        <v>110</v>
      </c>
    </row>
    <row r="101" s="2" customFormat="1" ht="24.15" customHeight="1">
      <c r="A101" s="38"/>
      <c r="B101" s="39"/>
      <c r="C101" s="197" t="s">
        <v>149</v>
      </c>
      <c r="D101" s="197" t="s">
        <v>112</v>
      </c>
      <c r="E101" s="198" t="s">
        <v>150</v>
      </c>
      <c r="F101" s="199" t="s">
        <v>151</v>
      </c>
      <c r="G101" s="200" t="s">
        <v>115</v>
      </c>
      <c r="H101" s="201">
        <v>5.8200000000000003</v>
      </c>
      <c r="I101" s="202"/>
      <c r="J101" s="203">
        <f>ROUND(I101*H101,2)</f>
        <v>0</v>
      </c>
      <c r="K101" s="199" t="s">
        <v>116</v>
      </c>
      <c r="L101" s="44"/>
      <c r="M101" s="204" t="s">
        <v>19</v>
      </c>
      <c r="N101" s="205" t="s">
        <v>44</v>
      </c>
      <c r="O101" s="84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8" t="s">
        <v>117</v>
      </c>
      <c r="AT101" s="208" t="s">
        <v>112</v>
      </c>
      <c r="AU101" s="208" t="s">
        <v>80</v>
      </c>
      <c r="AY101" s="17" t="s">
        <v>110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7" t="s">
        <v>78</v>
      </c>
      <c r="BK101" s="209">
        <f>ROUND(I101*H101,2)</f>
        <v>0</v>
      </c>
      <c r="BL101" s="17" t="s">
        <v>117</v>
      </c>
      <c r="BM101" s="208" t="s">
        <v>152</v>
      </c>
    </row>
    <row r="102" s="2" customFormat="1">
      <c r="A102" s="38"/>
      <c r="B102" s="39"/>
      <c r="C102" s="40"/>
      <c r="D102" s="210" t="s">
        <v>119</v>
      </c>
      <c r="E102" s="40"/>
      <c r="F102" s="211" t="s">
        <v>153</v>
      </c>
      <c r="G102" s="40"/>
      <c r="H102" s="40"/>
      <c r="I102" s="212"/>
      <c r="J102" s="40"/>
      <c r="K102" s="40"/>
      <c r="L102" s="44"/>
      <c r="M102" s="213"/>
      <c r="N102" s="214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119</v>
      </c>
      <c r="AU102" s="17" t="s">
        <v>80</v>
      </c>
    </row>
    <row r="103" s="2" customFormat="1" ht="16.5" customHeight="1">
      <c r="A103" s="38"/>
      <c r="B103" s="39"/>
      <c r="C103" s="227" t="s">
        <v>154</v>
      </c>
      <c r="D103" s="227" t="s">
        <v>155</v>
      </c>
      <c r="E103" s="228" t="s">
        <v>156</v>
      </c>
      <c r="F103" s="229" t="s">
        <v>157</v>
      </c>
      <c r="G103" s="230" t="s">
        <v>158</v>
      </c>
      <c r="H103" s="231">
        <v>9.3119999999999994</v>
      </c>
      <c r="I103" s="232"/>
      <c r="J103" s="233">
        <f>ROUND(I103*H103,2)</f>
        <v>0</v>
      </c>
      <c r="K103" s="229" t="s">
        <v>116</v>
      </c>
      <c r="L103" s="234"/>
      <c r="M103" s="235" t="s">
        <v>19</v>
      </c>
      <c r="N103" s="236" t="s">
        <v>44</v>
      </c>
      <c r="O103" s="84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8" t="s">
        <v>154</v>
      </c>
      <c r="AT103" s="208" t="s">
        <v>155</v>
      </c>
      <c r="AU103" s="208" t="s">
        <v>80</v>
      </c>
      <c r="AY103" s="17" t="s">
        <v>110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7" t="s">
        <v>78</v>
      </c>
      <c r="BK103" s="209">
        <f>ROUND(I103*H103,2)</f>
        <v>0</v>
      </c>
      <c r="BL103" s="17" t="s">
        <v>117</v>
      </c>
      <c r="BM103" s="208" t="s">
        <v>159</v>
      </c>
    </row>
    <row r="104" s="2" customFormat="1">
      <c r="A104" s="38"/>
      <c r="B104" s="39"/>
      <c r="C104" s="40"/>
      <c r="D104" s="210" t="s">
        <v>119</v>
      </c>
      <c r="E104" s="40"/>
      <c r="F104" s="211" t="s">
        <v>160</v>
      </c>
      <c r="G104" s="40"/>
      <c r="H104" s="40"/>
      <c r="I104" s="212"/>
      <c r="J104" s="40"/>
      <c r="K104" s="40"/>
      <c r="L104" s="44"/>
      <c r="M104" s="213"/>
      <c r="N104" s="21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119</v>
      </c>
      <c r="AU104" s="17" t="s">
        <v>80</v>
      </c>
    </row>
    <row r="105" s="13" customFormat="1">
      <c r="A105" s="13"/>
      <c r="B105" s="215"/>
      <c r="C105" s="216"/>
      <c r="D105" s="217" t="s">
        <v>121</v>
      </c>
      <c r="E105" s="216"/>
      <c r="F105" s="219" t="s">
        <v>161</v>
      </c>
      <c r="G105" s="216"/>
      <c r="H105" s="220">
        <v>9.3119999999999994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121</v>
      </c>
      <c r="AU105" s="226" t="s">
        <v>80</v>
      </c>
      <c r="AV105" s="13" t="s">
        <v>80</v>
      </c>
      <c r="AW105" s="13" t="s">
        <v>4</v>
      </c>
      <c r="AX105" s="13" t="s">
        <v>78</v>
      </c>
      <c r="AY105" s="226" t="s">
        <v>110</v>
      </c>
    </row>
    <row r="106" s="2" customFormat="1" ht="24.15" customHeight="1">
      <c r="A106" s="38"/>
      <c r="B106" s="39"/>
      <c r="C106" s="197" t="s">
        <v>162</v>
      </c>
      <c r="D106" s="197" t="s">
        <v>112</v>
      </c>
      <c r="E106" s="198" t="s">
        <v>163</v>
      </c>
      <c r="F106" s="199" t="s">
        <v>164</v>
      </c>
      <c r="G106" s="200" t="s">
        <v>115</v>
      </c>
      <c r="H106" s="201">
        <v>27.579999999999998</v>
      </c>
      <c r="I106" s="202"/>
      <c r="J106" s="203">
        <f>ROUND(I106*H106,2)</f>
        <v>0</v>
      </c>
      <c r="K106" s="199" t="s">
        <v>116</v>
      </c>
      <c r="L106" s="44"/>
      <c r="M106" s="204" t="s">
        <v>19</v>
      </c>
      <c r="N106" s="205" t="s">
        <v>44</v>
      </c>
      <c r="O106" s="84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8" t="s">
        <v>117</v>
      </c>
      <c r="AT106" s="208" t="s">
        <v>112</v>
      </c>
      <c r="AU106" s="208" t="s">
        <v>80</v>
      </c>
      <c r="AY106" s="17" t="s">
        <v>110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7" t="s">
        <v>78</v>
      </c>
      <c r="BK106" s="209">
        <f>ROUND(I106*H106,2)</f>
        <v>0</v>
      </c>
      <c r="BL106" s="17" t="s">
        <v>117</v>
      </c>
      <c r="BM106" s="208" t="s">
        <v>165</v>
      </c>
    </row>
    <row r="107" s="2" customFormat="1">
      <c r="A107" s="38"/>
      <c r="B107" s="39"/>
      <c r="C107" s="40"/>
      <c r="D107" s="210" t="s">
        <v>119</v>
      </c>
      <c r="E107" s="40"/>
      <c r="F107" s="211" t="s">
        <v>166</v>
      </c>
      <c r="G107" s="40"/>
      <c r="H107" s="40"/>
      <c r="I107" s="212"/>
      <c r="J107" s="40"/>
      <c r="K107" s="40"/>
      <c r="L107" s="44"/>
      <c r="M107" s="213"/>
      <c r="N107" s="21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119</v>
      </c>
      <c r="AU107" s="17" t="s">
        <v>80</v>
      </c>
    </row>
    <row r="108" s="13" customFormat="1">
      <c r="A108" s="13"/>
      <c r="B108" s="215"/>
      <c r="C108" s="216"/>
      <c r="D108" s="217" t="s">
        <v>121</v>
      </c>
      <c r="E108" s="218" t="s">
        <v>19</v>
      </c>
      <c r="F108" s="219" t="s">
        <v>167</v>
      </c>
      <c r="G108" s="216"/>
      <c r="H108" s="220">
        <v>33.399999999999999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6" t="s">
        <v>121</v>
      </c>
      <c r="AU108" s="226" t="s">
        <v>80</v>
      </c>
      <c r="AV108" s="13" t="s">
        <v>80</v>
      </c>
      <c r="AW108" s="13" t="s">
        <v>34</v>
      </c>
      <c r="AX108" s="13" t="s">
        <v>73</v>
      </c>
      <c r="AY108" s="226" t="s">
        <v>110</v>
      </c>
    </row>
    <row r="109" s="13" customFormat="1">
      <c r="A109" s="13"/>
      <c r="B109" s="215"/>
      <c r="C109" s="216"/>
      <c r="D109" s="217" t="s">
        <v>121</v>
      </c>
      <c r="E109" s="218" t="s">
        <v>19</v>
      </c>
      <c r="F109" s="219" t="s">
        <v>168</v>
      </c>
      <c r="G109" s="216"/>
      <c r="H109" s="220">
        <v>-5.8200000000000003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121</v>
      </c>
      <c r="AU109" s="226" t="s">
        <v>80</v>
      </c>
      <c r="AV109" s="13" t="s">
        <v>80</v>
      </c>
      <c r="AW109" s="13" t="s">
        <v>34</v>
      </c>
      <c r="AX109" s="13" t="s">
        <v>73</v>
      </c>
      <c r="AY109" s="226" t="s">
        <v>110</v>
      </c>
    </row>
    <row r="110" s="14" customFormat="1">
      <c r="A110" s="14"/>
      <c r="B110" s="237"/>
      <c r="C110" s="238"/>
      <c r="D110" s="217" t="s">
        <v>121</v>
      </c>
      <c r="E110" s="239" t="s">
        <v>19</v>
      </c>
      <c r="F110" s="240" t="s">
        <v>169</v>
      </c>
      <c r="G110" s="238"/>
      <c r="H110" s="241">
        <v>27.579999999999998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121</v>
      </c>
      <c r="AU110" s="247" t="s">
        <v>80</v>
      </c>
      <c r="AV110" s="14" t="s">
        <v>117</v>
      </c>
      <c r="AW110" s="14" t="s">
        <v>34</v>
      </c>
      <c r="AX110" s="14" t="s">
        <v>78</v>
      </c>
      <c r="AY110" s="247" t="s">
        <v>110</v>
      </c>
    </row>
    <row r="111" s="2" customFormat="1" ht="37.8" customHeight="1">
      <c r="A111" s="38"/>
      <c r="B111" s="39"/>
      <c r="C111" s="197" t="s">
        <v>170</v>
      </c>
      <c r="D111" s="197" t="s">
        <v>112</v>
      </c>
      <c r="E111" s="198" t="s">
        <v>171</v>
      </c>
      <c r="F111" s="199" t="s">
        <v>172</v>
      </c>
      <c r="G111" s="200" t="s">
        <v>115</v>
      </c>
      <c r="H111" s="201">
        <v>1.6799999999999999</v>
      </c>
      <c r="I111" s="202"/>
      <c r="J111" s="203">
        <f>ROUND(I111*H111,2)</f>
        <v>0</v>
      </c>
      <c r="K111" s="199" t="s">
        <v>116</v>
      </c>
      <c r="L111" s="44"/>
      <c r="M111" s="204" t="s">
        <v>19</v>
      </c>
      <c r="N111" s="205" t="s">
        <v>44</v>
      </c>
      <c r="O111" s="84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8" t="s">
        <v>117</v>
      </c>
      <c r="AT111" s="208" t="s">
        <v>112</v>
      </c>
      <c r="AU111" s="208" t="s">
        <v>80</v>
      </c>
      <c r="AY111" s="17" t="s">
        <v>110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7" t="s">
        <v>78</v>
      </c>
      <c r="BK111" s="209">
        <f>ROUND(I111*H111,2)</f>
        <v>0</v>
      </c>
      <c r="BL111" s="17" t="s">
        <v>117</v>
      </c>
      <c r="BM111" s="208" t="s">
        <v>173</v>
      </c>
    </row>
    <row r="112" s="2" customFormat="1">
      <c r="A112" s="38"/>
      <c r="B112" s="39"/>
      <c r="C112" s="40"/>
      <c r="D112" s="210" t="s">
        <v>119</v>
      </c>
      <c r="E112" s="40"/>
      <c r="F112" s="211" t="s">
        <v>174</v>
      </c>
      <c r="G112" s="40"/>
      <c r="H112" s="40"/>
      <c r="I112" s="212"/>
      <c r="J112" s="40"/>
      <c r="K112" s="40"/>
      <c r="L112" s="44"/>
      <c r="M112" s="213"/>
      <c r="N112" s="21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119</v>
      </c>
      <c r="AU112" s="17" t="s">
        <v>80</v>
      </c>
    </row>
    <row r="113" s="13" customFormat="1">
      <c r="A113" s="13"/>
      <c r="B113" s="215"/>
      <c r="C113" s="216"/>
      <c r="D113" s="217" t="s">
        <v>121</v>
      </c>
      <c r="E113" s="218" t="s">
        <v>19</v>
      </c>
      <c r="F113" s="219" t="s">
        <v>175</v>
      </c>
      <c r="G113" s="216"/>
      <c r="H113" s="220">
        <v>1.6799999999999999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121</v>
      </c>
      <c r="AU113" s="226" t="s">
        <v>80</v>
      </c>
      <c r="AV113" s="13" t="s">
        <v>80</v>
      </c>
      <c r="AW113" s="13" t="s">
        <v>34</v>
      </c>
      <c r="AX113" s="13" t="s">
        <v>78</v>
      </c>
      <c r="AY113" s="226" t="s">
        <v>110</v>
      </c>
    </row>
    <row r="114" s="2" customFormat="1" ht="16.5" customHeight="1">
      <c r="A114" s="38"/>
      <c r="B114" s="39"/>
      <c r="C114" s="227" t="s">
        <v>176</v>
      </c>
      <c r="D114" s="227" t="s">
        <v>155</v>
      </c>
      <c r="E114" s="228" t="s">
        <v>177</v>
      </c>
      <c r="F114" s="229" t="s">
        <v>178</v>
      </c>
      <c r="G114" s="230" t="s">
        <v>158</v>
      </c>
      <c r="H114" s="231">
        <v>3.3599999999999999</v>
      </c>
      <c r="I114" s="232"/>
      <c r="J114" s="233">
        <f>ROUND(I114*H114,2)</f>
        <v>0</v>
      </c>
      <c r="K114" s="229" t="s">
        <v>116</v>
      </c>
      <c r="L114" s="234"/>
      <c r="M114" s="235" t="s">
        <v>19</v>
      </c>
      <c r="N114" s="236" t="s">
        <v>44</v>
      </c>
      <c r="O114" s="84"/>
      <c r="P114" s="206">
        <f>O114*H114</f>
        <v>0</v>
      </c>
      <c r="Q114" s="206">
        <v>1</v>
      </c>
      <c r="R114" s="206">
        <f>Q114*H114</f>
        <v>3.3599999999999999</v>
      </c>
      <c r="S114" s="206">
        <v>0</v>
      </c>
      <c r="T114" s="20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8" t="s">
        <v>154</v>
      </c>
      <c r="AT114" s="208" t="s">
        <v>155</v>
      </c>
      <c r="AU114" s="208" t="s">
        <v>80</v>
      </c>
      <c r="AY114" s="17" t="s">
        <v>110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7" t="s">
        <v>78</v>
      </c>
      <c r="BK114" s="209">
        <f>ROUND(I114*H114,2)</f>
        <v>0</v>
      </c>
      <c r="BL114" s="17" t="s">
        <v>117</v>
      </c>
      <c r="BM114" s="208" t="s">
        <v>179</v>
      </c>
    </row>
    <row r="115" s="2" customFormat="1">
      <c r="A115" s="38"/>
      <c r="B115" s="39"/>
      <c r="C115" s="40"/>
      <c r="D115" s="210" t="s">
        <v>119</v>
      </c>
      <c r="E115" s="40"/>
      <c r="F115" s="211" t="s">
        <v>180</v>
      </c>
      <c r="G115" s="40"/>
      <c r="H115" s="40"/>
      <c r="I115" s="212"/>
      <c r="J115" s="40"/>
      <c r="K115" s="40"/>
      <c r="L115" s="44"/>
      <c r="M115" s="213"/>
      <c r="N115" s="21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119</v>
      </c>
      <c r="AU115" s="17" t="s">
        <v>80</v>
      </c>
    </row>
    <row r="116" s="13" customFormat="1">
      <c r="A116" s="13"/>
      <c r="B116" s="215"/>
      <c r="C116" s="216"/>
      <c r="D116" s="217" t="s">
        <v>121</v>
      </c>
      <c r="E116" s="216"/>
      <c r="F116" s="219" t="s">
        <v>181</v>
      </c>
      <c r="G116" s="216"/>
      <c r="H116" s="220">
        <v>3.3599999999999999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121</v>
      </c>
      <c r="AU116" s="226" t="s">
        <v>80</v>
      </c>
      <c r="AV116" s="13" t="s">
        <v>80</v>
      </c>
      <c r="AW116" s="13" t="s">
        <v>4</v>
      </c>
      <c r="AX116" s="13" t="s">
        <v>78</v>
      </c>
      <c r="AY116" s="226" t="s">
        <v>110</v>
      </c>
    </row>
    <row r="117" s="12" customFormat="1" ht="22.8" customHeight="1">
      <c r="A117" s="12"/>
      <c r="B117" s="181"/>
      <c r="C117" s="182"/>
      <c r="D117" s="183" t="s">
        <v>72</v>
      </c>
      <c r="E117" s="195" t="s">
        <v>117</v>
      </c>
      <c r="F117" s="195" t="s">
        <v>182</v>
      </c>
      <c r="G117" s="182"/>
      <c r="H117" s="182"/>
      <c r="I117" s="185"/>
      <c r="J117" s="196">
        <f>BK117</f>
        <v>0</v>
      </c>
      <c r="K117" s="182"/>
      <c r="L117" s="187"/>
      <c r="M117" s="188"/>
      <c r="N117" s="189"/>
      <c r="O117" s="189"/>
      <c r="P117" s="190">
        <f>SUM(P118:P129)</f>
        <v>0</v>
      </c>
      <c r="Q117" s="189"/>
      <c r="R117" s="190">
        <f>SUM(R118:R129)</f>
        <v>1.0155494199999999</v>
      </c>
      <c r="S117" s="189"/>
      <c r="T117" s="191">
        <f>SUM(T118:T129)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2" t="s">
        <v>78</v>
      </c>
      <c r="AT117" s="193" t="s">
        <v>72</v>
      </c>
      <c r="AU117" s="193" t="s">
        <v>78</v>
      </c>
      <c r="AY117" s="192" t="s">
        <v>110</v>
      </c>
      <c r="BK117" s="194">
        <f>SUM(BK118:BK129)</f>
        <v>0</v>
      </c>
    </row>
    <row r="118" s="2" customFormat="1" ht="24.15" customHeight="1">
      <c r="A118" s="38"/>
      <c r="B118" s="39"/>
      <c r="C118" s="197" t="s">
        <v>183</v>
      </c>
      <c r="D118" s="197" t="s">
        <v>112</v>
      </c>
      <c r="E118" s="198" t="s">
        <v>184</v>
      </c>
      <c r="F118" s="199" t="s">
        <v>185</v>
      </c>
      <c r="G118" s="200" t="s">
        <v>115</v>
      </c>
      <c r="H118" s="201">
        <v>0.41399999999999998</v>
      </c>
      <c r="I118" s="202"/>
      <c r="J118" s="203">
        <f>ROUND(I118*H118,2)</f>
        <v>0</v>
      </c>
      <c r="K118" s="199" t="s">
        <v>116</v>
      </c>
      <c r="L118" s="44"/>
      <c r="M118" s="204" t="s">
        <v>19</v>
      </c>
      <c r="N118" s="205" t="s">
        <v>44</v>
      </c>
      <c r="O118" s="84"/>
      <c r="P118" s="206">
        <f>O118*H118</f>
        <v>0</v>
      </c>
      <c r="Q118" s="206">
        <v>2.2564799999999998</v>
      </c>
      <c r="R118" s="206">
        <f>Q118*H118</f>
        <v>0.93418271999999991</v>
      </c>
      <c r="S118" s="206">
        <v>0</v>
      </c>
      <c r="T118" s="207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8" t="s">
        <v>117</v>
      </c>
      <c r="AT118" s="208" t="s">
        <v>112</v>
      </c>
      <c r="AU118" s="208" t="s">
        <v>80</v>
      </c>
      <c r="AY118" s="17" t="s">
        <v>110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7" t="s">
        <v>78</v>
      </c>
      <c r="BK118" s="209">
        <f>ROUND(I118*H118,2)</f>
        <v>0</v>
      </c>
      <c r="BL118" s="17" t="s">
        <v>117</v>
      </c>
      <c r="BM118" s="208" t="s">
        <v>186</v>
      </c>
    </row>
    <row r="119" s="2" customFormat="1">
      <c r="A119" s="38"/>
      <c r="B119" s="39"/>
      <c r="C119" s="40"/>
      <c r="D119" s="210" t="s">
        <v>119</v>
      </c>
      <c r="E119" s="40"/>
      <c r="F119" s="211" t="s">
        <v>187</v>
      </c>
      <c r="G119" s="40"/>
      <c r="H119" s="40"/>
      <c r="I119" s="212"/>
      <c r="J119" s="40"/>
      <c r="K119" s="40"/>
      <c r="L119" s="44"/>
      <c r="M119" s="213"/>
      <c r="N119" s="21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119</v>
      </c>
      <c r="AU119" s="17" t="s">
        <v>80</v>
      </c>
    </row>
    <row r="120" s="13" customFormat="1">
      <c r="A120" s="13"/>
      <c r="B120" s="215"/>
      <c r="C120" s="216"/>
      <c r="D120" s="217" t="s">
        <v>121</v>
      </c>
      <c r="E120" s="218" t="s">
        <v>19</v>
      </c>
      <c r="F120" s="219" t="s">
        <v>188</v>
      </c>
      <c r="G120" s="216"/>
      <c r="H120" s="220">
        <v>0.41399999999999998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121</v>
      </c>
      <c r="AU120" s="226" t="s">
        <v>80</v>
      </c>
      <c r="AV120" s="13" t="s">
        <v>80</v>
      </c>
      <c r="AW120" s="13" t="s">
        <v>34</v>
      </c>
      <c r="AX120" s="13" t="s">
        <v>78</v>
      </c>
      <c r="AY120" s="226" t="s">
        <v>110</v>
      </c>
    </row>
    <row r="121" s="2" customFormat="1" ht="44.25" customHeight="1">
      <c r="A121" s="38"/>
      <c r="B121" s="39"/>
      <c r="C121" s="197" t="s">
        <v>189</v>
      </c>
      <c r="D121" s="197" t="s">
        <v>112</v>
      </c>
      <c r="E121" s="198" t="s">
        <v>190</v>
      </c>
      <c r="F121" s="199" t="s">
        <v>191</v>
      </c>
      <c r="G121" s="200" t="s">
        <v>158</v>
      </c>
      <c r="H121" s="201">
        <v>0.050000000000000003</v>
      </c>
      <c r="I121" s="202"/>
      <c r="J121" s="203">
        <f>ROUND(I121*H121,2)</f>
        <v>0</v>
      </c>
      <c r="K121" s="199" t="s">
        <v>116</v>
      </c>
      <c r="L121" s="44"/>
      <c r="M121" s="204" t="s">
        <v>19</v>
      </c>
      <c r="N121" s="205" t="s">
        <v>44</v>
      </c>
      <c r="O121" s="84"/>
      <c r="P121" s="206">
        <f>O121*H121</f>
        <v>0</v>
      </c>
      <c r="Q121" s="206">
        <v>1.06277</v>
      </c>
      <c r="R121" s="206">
        <f>Q121*H121</f>
        <v>0.053138500000000005</v>
      </c>
      <c r="S121" s="206">
        <v>0</v>
      </c>
      <c r="T121" s="20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8" t="s">
        <v>117</v>
      </c>
      <c r="AT121" s="208" t="s">
        <v>112</v>
      </c>
      <c r="AU121" s="208" t="s">
        <v>80</v>
      </c>
      <c r="AY121" s="17" t="s">
        <v>110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7" t="s">
        <v>78</v>
      </c>
      <c r="BK121" s="209">
        <f>ROUND(I121*H121,2)</f>
        <v>0</v>
      </c>
      <c r="BL121" s="17" t="s">
        <v>117</v>
      </c>
      <c r="BM121" s="208" t="s">
        <v>192</v>
      </c>
    </row>
    <row r="122" s="2" customFormat="1">
      <c r="A122" s="38"/>
      <c r="B122" s="39"/>
      <c r="C122" s="40"/>
      <c r="D122" s="210" t="s">
        <v>119</v>
      </c>
      <c r="E122" s="40"/>
      <c r="F122" s="211" t="s">
        <v>193</v>
      </c>
      <c r="G122" s="40"/>
      <c r="H122" s="40"/>
      <c r="I122" s="212"/>
      <c r="J122" s="40"/>
      <c r="K122" s="40"/>
      <c r="L122" s="44"/>
      <c r="M122" s="213"/>
      <c r="N122" s="214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119</v>
      </c>
      <c r="AU122" s="17" t="s">
        <v>80</v>
      </c>
    </row>
    <row r="123" s="13" customFormat="1">
      <c r="A123" s="13"/>
      <c r="B123" s="215"/>
      <c r="C123" s="216"/>
      <c r="D123" s="217" t="s">
        <v>121</v>
      </c>
      <c r="E123" s="216"/>
      <c r="F123" s="219" t="s">
        <v>194</v>
      </c>
      <c r="G123" s="216"/>
      <c r="H123" s="220">
        <v>0.050000000000000003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6" t="s">
        <v>121</v>
      </c>
      <c r="AU123" s="226" t="s">
        <v>80</v>
      </c>
      <c r="AV123" s="13" t="s">
        <v>80</v>
      </c>
      <c r="AW123" s="13" t="s">
        <v>4</v>
      </c>
      <c r="AX123" s="13" t="s">
        <v>78</v>
      </c>
      <c r="AY123" s="226" t="s">
        <v>110</v>
      </c>
    </row>
    <row r="124" s="2" customFormat="1" ht="24.15" customHeight="1">
      <c r="A124" s="38"/>
      <c r="B124" s="39"/>
      <c r="C124" s="197" t="s">
        <v>195</v>
      </c>
      <c r="D124" s="197" t="s">
        <v>112</v>
      </c>
      <c r="E124" s="198" t="s">
        <v>196</v>
      </c>
      <c r="F124" s="199" t="s">
        <v>197</v>
      </c>
      <c r="G124" s="200" t="s">
        <v>115</v>
      </c>
      <c r="H124" s="201">
        <v>0.54000000000000004</v>
      </c>
      <c r="I124" s="202"/>
      <c r="J124" s="203">
        <f>ROUND(I124*H124,2)</f>
        <v>0</v>
      </c>
      <c r="K124" s="199" t="s">
        <v>116</v>
      </c>
      <c r="L124" s="44"/>
      <c r="M124" s="204" t="s">
        <v>19</v>
      </c>
      <c r="N124" s="205" t="s">
        <v>44</v>
      </c>
      <c r="O124" s="84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8" t="s">
        <v>117</v>
      </c>
      <c r="AT124" s="208" t="s">
        <v>112</v>
      </c>
      <c r="AU124" s="208" t="s">
        <v>80</v>
      </c>
      <c r="AY124" s="17" t="s">
        <v>110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7" t="s">
        <v>78</v>
      </c>
      <c r="BK124" s="209">
        <f>ROUND(I124*H124,2)</f>
        <v>0</v>
      </c>
      <c r="BL124" s="17" t="s">
        <v>117</v>
      </c>
      <c r="BM124" s="208" t="s">
        <v>198</v>
      </c>
    </row>
    <row r="125" s="2" customFormat="1">
      <c r="A125" s="38"/>
      <c r="B125" s="39"/>
      <c r="C125" s="40"/>
      <c r="D125" s="210" t="s">
        <v>119</v>
      </c>
      <c r="E125" s="40"/>
      <c r="F125" s="211" t="s">
        <v>199</v>
      </c>
      <c r="G125" s="40"/>
      <c r="H125" s="40"/>
      <c r="I125" s="212"/>
      <c r="J125" s="40"/>
      <c r="K125" s="40"/>
      <c r="L125" s="44"/>
      <c r="M125" s="213"/>
      <c r="N125" s="214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119</v>
      </c>
      <c r="AU125" s="17" t="s">
        <v>80</v>
      </c>
    </row>
    <row r="126" s="13" customFormat="1">
      <c r="A126" s="13"/>
      <c r="B126" s="215"/>
      <c r="C126" s="216"/>
      <c r="D126" s="217" t="s">
        <v>121</v>
      </c>
      <c r="E126" s="218" t="s">
        <v>19</v>
      </c>
      <c r="F126" s="219" t="s">
        <v>200</v>
      </c>
      <c r="G126" s="216"/>
      <c r="H126" s="220">
        <v>0.54000000000000004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121</v>
      </c>
      <c r="AU126" s="226" t="s">
        <v>80</v>
      </c>
      <c r="AV126" s="13" t="s">
        <v>80</v>
      </c>
      <c r="AW126" s="13" t="s">
        <v>34</v>
      </c>
      <c r="AX126" s="13" t="s">
        <v>78</v>
      </c>
      <c r="AY126" s="226" t="s">
        <v>110</v>
      </c>
    </row>
    <row r="127" s="2" customFormat="1" ht="16.5" customHeight="1">
      <c r="A127" s="38"/>
      <c r="B127" s="39"/>
      <c r="C127" s="197" t="s">
        <v>8</v>
      </c>
      <c r="D127" s="197" t="s">
        <v>112</v>
      </c>
      <c r="E127" s="198" t="s">
        <v>201</v>
      </c>
      <c r="F127" s="199" t="s">
        <v>202</v>
      </c>
      <c r="G127" s="200" t="s">
        <v>158</v>
      </c>
      <c r="H127" s="201">
        <v>0.033000000000000002</v>
      </c>
      <c r="I127" s="202"/>
      <c r="J127" s="203">
        <f>ROUND(I127*H127,2)</f>
        <v>0</v>
      </c>
      <c r="K127" s="199" t="s">
        <v>116</v>
      </c>
      <c r="L127" s="44"/>
      <c r="M127" s="204" t="s">
        <v>19</v>
      </c>
      <c r="N127" s="205" t="s">
        <v>44</v>
      </c>
      <c r="O127" s="84"/>
      <c r="P127" s="206">
        <f>O127*H127</f>
        <v>0</v>
      </c>
      <c r="Q127" s="206">
        <v>0.85540000000000005</v>
      </c>
      <c r="R127" s="206">
        <f>Q127*H127</f>
        <v>0.028228200000000002</v>
      </c>
      <c r="S127" s="206">
        <v>0</v>
      </c>
      <c r="T127" s="20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8" t="s">
        <v>117</v>
      </c>
      <c r="AT127" s="208" t="s">
        <v>112</v>
      </c>
      <c r="AU127" s="208" t="s">
        <v>80</v>
      </c>
      <c r="AY127" s="17" t="s">
        <v>110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7" t="s">
        <v>78</v>
      </c>
      <c r="BK127" s="209">
        <f>ROUND(I127*H127,2)</f>
        <v>0</v>
      </c>
      <c r="BL127" s="17" t="s">
        <v>117</v>
      </c>
      <c r="BM127" s="208" t="s">
        <v>203</v>
      </c>
    </row>
    <row r="128" s="2" customFormat="1">
      <c r="A128" s="38"/>
      <c r="B128" s="39"/>
      <c r="C128" s="40"/>
      <c r="D128" s="210" t="s">
        <v>119</v>
      </c>
      <c r="E128" s="40"/>
      <c r="F128" s="211" t="s">
        <v>204</v>
      </c>
      <c r="G128" s="40"/>
      <c r="H128" s="40"/>
      <c r="I128" s="212"/>
      <c r="J128" s="40"/>
      <c r="K128" s="40"/>
      <c r="L128" s="44"/>
      <c r="M128" s="213"/>
      <c r="N128" s="214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119</v>
      </c>
      <c r="AU128" s="17" t="s">
        <v>80</v>
      </c>
    </row>
    <row r="129" s="13" customFormat="1">
      <c r="A129" s="13"/>
      <c r="B129" s="215"/>
      <c r="C129" s="216"/>
      <c r="D129" s="217" t="s">
        <v>121</v>
      </c>
      <c r="E129" s="218" t="s">
        <v>19</v>
      </c>
      <c r="F129" s="219" t="s">
        <v>205</v>
      </c>
      <c r="G129" s="216"/>
      <c r="H129" s="220">
        <v>0.033000000000000002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121</v>
      </c>
      <c r="AU129" s="226" t="s">
        <v>80</v>
      </c>
      <c r="AV129" s="13" t="s">
        <v>80</v>
      </c>
      <c r="AW129" s="13" t="s">
        <v>34</v>
      </c>
      <c r="AX129" s="13" t="s">
        <v>78</v>
      </c>
      <c r="AY129" s="226" t="s">
        <v>110</v>
      </c>
    </row>
    <row r="130" s="12" customFormat="1" ht="22.8" customHeight="1">
      <c r="A130" s="12"/>
      <c r="B130" s="181"/>
      <c r="C130" s="182"/>
      <c r="D130" s="183" t="s">
        <v>72</v>
      </c>
      <c r="E130" s="195" t="s">
        <v>154</v>
      </c>
      <c r="F130" s="195" t="s">
        <v>206</v>
      </c>
      <c r="G130" s="182"/>
      <c r="H130" s="182"/>
      <c r="I130" s="185"/>
      <c r="J130" s="196">
        <f>BK130</f>
        <v>0</v>
      </c>
      <c r="K130" s="182"/>
      <c r="L130" s="187"/>
      <c r="M130" s="188"/>
      <c r="N130" s="189"/>
      <c r="O130" s="189"/>
      <c r="P130" s="190">
        <f>SUM(P131:P156)</f>
        <v>0</v>
      </c>
      <c r="Q130" s="189"/>
      <c r="R130" s="190">
        <f>SUM(R131:R156)</f>
        <v>6.52088439</v>
      </c>
      <c r="S130" s="189"/>
      <c r="T130" s="191">
        <f>SUM(T131:T156)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2" t="s">
        <v>78</v>
      </c>
      <c r="AT130" s="193" t="s">
        <v>72</v>
      </c>
      <c r="AU130" s="193" t="s">
        <v>78</v>
      </c>
      <c r="AY130" s="192" t="s">
        <v>110</v>
      </c>
      <c r="BK130" s="194">
        <f>SUM(BK131:BK156)</f>
        <v>0</v>
      </c>
    </row>
    <row r="131" s="2" customFormat="1" ht="16.5" customHeight="1">
      <c r="A131" s="38"/>
      <c r="B131" s="39"/>
      <c r="C131" s="197" t="s">
        <v>207</v>
      </c>
      <c r="D131" s="197" t="s">
        <v>112</v>
      </c>
      <c r="E131" s="198" t="s">
        <v>208</v>
      </c>
      <c r="F131" s="199" t="s">
        <v>209</v>
      </c>
      <c r="G131" s="200" t="s">
        <v>210</v>
      </c>
      <c r="H131" s="201">
        <v>20</v>
      </c>
      <c r="I131" s="202"/>
      <c r="J131" s="203">
        <f>ROUND(I131*H131,2)</f>
        <v>0</v>
      </c>
      <c r="K131" s="199" t="s">
        <v>116</v>
      </c>
      <c r="L131" s="44"/>
      <c r="M131" s="204" t="s">
        <v>19</v>
      </c>
      <c r="N131" s="205" t="s">
        <v>44</v>
      </c>
      <c r="O131" s="84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8" t="s">
        <v>117</v>
      </c>
      <c r="AT131" s="208" t="s">
        <v>112</v>
      </c>
      <c r="AU131" s="208" t="s">
        <v>80</v>
      </c>
      <c r="AY131" s="17" t="s">
        <v>110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7" t="s">
        <v>78</v>
      </c>
      <c r="BK131" s="209">
        <f>ROUND(I131*H131,2)</f>
        <v>0</v>
      </c>
      <c r="BL131" s="17" t="s">
        <v>117</v>
      </c>
      <c r="BM131" s="208" t="s">
        <v>211</v>
      </c>
    </row>
    <row r="132" s="2" customFormat="1">
      <c r="A132" s="38"/>
      <c r="B132" s="39"/>
      <c r="C132" s="40"/>
      <c r="D132" s="210" t="s">
        <v>119</v>
      </c>
      <c r="E132" s="40"/>
      <c r="F132" s="211" t="s">
        <v>212</v>
      </c>
      <c r="G132" s="40"/>
      <c r="H132" s="40"/>
      <c r="I132" s="212"/>
      <c r="J132" s="40"/>
      <c r="K132" s="40"/>
      <c r="L132" s="44"/>
      <c r="M132" s="213"/>
      <c r="N132" s="214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119</v>
      </c>
      <c r="AU132" s="17" t="s">
        <v>80</v>
      </c>
    </row>
    <row r="133" s="2" customFormat="1" ht="16.5" customHeight="1">
      <c r="A133" s="38"/>
      <c r="B133" s="39"/>
      <c r="C133" s="197" t="s">
        <v>213</v>
      </c>
      <c r="D133" s="197" t="s">
        <v>112</v>
      </c>
      <c r="E133" s="198" t="s">
        <v>214</v>
      </c>
      <c r="F133" s="199" t="s">
        <v>215</v>
      </c>
      <c r="G133" s="200" t="s">
        <v>210</v>
      </c>
      <c r="H133" s="201">
        <v>20</v>
      </c>
      <c r="I133" s="202"/>
      <c r="J133" s="203">
        <f>ROUND(I133*H133,2)</f>
        <v>0</v>
      </c>
      <c r="K133" s="199" t="s">
        <v>216</v>
      </c>
      <c r="L133" s="44"/>
      <c r="M133" s="204" t="s">
        <v>19</v>
      </c>
      <c r="N133" s="205" t="s">
        <v>44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117</v>
      </c>
      <c r="AT133" s="208" t="s">
        <v>112</v>
      </c>
      <c r="AU133" s="208" t="s">
        <v>80</v>
      </c>
      <c r="AY133" s="17" t="s">
        <v>110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78</v>
      </c>
      <c r="BK133" s="209">
        <f>ROUND(I133*H133,2)</f>
        <v>0</v>
      </c>
      <c r="BL133" s="17" t="s">
        <v>117</v>
      </c>
      <c r="BM133" s="208" t="s">
        <v>217</v>
      </c>
    </row>
    <row r="134" s="2" customFormat="1" ht="24.15" customHeight="1">
      <c r="A134" s="38"/>
      <c r="B134" s="39"/>
      <c r="C134" s="197" t="s">
        <v>218</v>
      </c>
      <c r="D134" s="197" t="s">
        <v>112</v>
      </c>
      <c r="E134" s="198" t="s">
        <v>219</v>
      </c>
      <c r="F134" s="199" t="s">
        <v>220</v>
      </c>
      <c r="G134" s="200" t="s">
        <v>210</v>
      </c>
      <c r="H134" s="201">
        <v>7</v>
      </c>
      <c r="I134" s="202"/>
      <c r="J134" s="203">
        <f>ROUND(I134*H134,2)</f>
        <v>0</v>
      </c>
      <c r="K134" s="199" t="s">
        <v>116</v>
      </c>
      <c r="L134" s="44"/>
      <c r="M134" s="204" t="s">
        <v>19</v>
      </c>
      <c r="N134" s="205" t="s">
        <v>44</v>
      </c>
      <c r="O134" s="84"/>
      <c r="P134" s="206">
        <f>O134*H134</f>
        <v>0</v>
      </c>
      <c r="Q134" s="206">
        <v>0.00131</v>
      </c>
      <c r="R134" s="206">
        <f>Q134*H134</f>
        <v>0.0091699999999999993</v>
      </c>
      <c r="S134" s="206">
        <v>0</v>
      </c>
      <c r="T134" s="20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8" t="s">
        <v>117</v>
      </c>
      <c r="AT134" s="208" t="s">
        <v>112</v>
      </c>
      <c r="AU134" s="208" t="s">
        <v>80</v>
      </c>
      <c r="AY134" s="17" t="s">
        <v>110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7" t="s">
        <v>78</v>
      </c>
      <c r="BK134" s="209">
        <f>ROUND(I134*H134,2)</f>
        <v>0</v>
      </c>
      <c r="BL134" s="17" t="s">
        <v>117</v>
      </c>
      <c r="BM134" s="208" t="s">
        <v>221</v>
      </c>
    </row>
    <row r="135" s="2" customFormat="1">
      <c r="A135" s="38"/>
      <c r="B135" s="39"/>
      <c r="C135" s="40"/>
      <c r="D135" s="210" t="s">
        <v>119</v>
      </c>
      <c r="E135" s="40"/>
      <c r="F135" s="211" t="s">
        <v>222</v>
      </c>
      <c r="G135" s="40"/>
      <c r="H135" s="40"/>
      <c r="I135" s="212"/>
      <c r="J135" s="40"/>
      <c r="K135" s="40"/>
      <c r="L135" s="44"/>
      <c r="M135" s="213"/>
      <c r="N135" s="21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119</v>
      </c>
      <c r="AU135" s="17" t="s">
        <v>80</v>
      </c>
    </row>
    <row r="136" s="2" customFormat="1" ht="16.5" customHeight="1">
      <c r="A136" s="38"/>
      <c r="B136" s="39"/>
      <c r="C136" s="197" t="s">
        <v>223</v>
      </c>
      <c r="D136" s="197" t="s">
        <v>112</v>
      </c>
      <c r="E136" s="198" t="s">
        <v>224</v>
      </c>
      <c r="F136" s="199" t="s">
        <v>225</v>
      </c>
      <c r="G136" s="200" t="s">
        <v>226</v>
      </c>
      <c r="H136" s="201">
        <v>2</v>
      </c>
      <c r="I136" s="202"/>
      <c r="J136" s="203">
        <f>ROUND(I136*H136,2)</f>
        <v>0</v>
      </c>
      <c r="K136" s="199" t="s">
        <v>216</v>
      </c>
      <c r="L136" s="44"/>
      <c r="M136" s="204" t="s">
        <v>19</v>
      </c>
      <c r="N136" s="205" t="s">
        <v>44</v>
      </c>
      <c r="O136" s="84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117</v>
      </c>
      <c r="AT136" s="208" t="s">
        <v>112</v>
      </c>
      <c r="AU136" s="208" t="s">
        <v>80</v>
      </c>
      <c r="AY136" s="17" t="s">
        <v>110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7" t="s">
        <v>78</v>
      </c>
      <c r="BK136" s="209">
        <f>ROUND(I136*H136,2)</f>
        <v>0</v>
      </c>
      <c r="BL136" s="17" t="s">
        <v>117</v>
      </c>
      <c r="BM136" s="208" t="s">
        <v>227</v>
      </c>
    </row>
    <row r="137" s="2" customFormat="1" ht="24.15" customHeight="1">
      <c r="A137" s="38"/>
      <c r="B137" s="39"/>
      <c r="C137" s="197" t="s">
        <v>228</v>
      </c>
      <c r="D137" s="197" t="s">
        <v>112</v>
      </c>
      <c r="E137" s="198" t="s">
        <v>229</v>
      </c>
      <c r="F137" s="199" t="s">
        <v>230</v>
      </c>
      <c r="G137" s="200" t="s">
        <v>231</v>
      </c>
      <c r="H137" s="201">
        <v>12</v>
      </c>
      <c r="I137" s="202"/>
      <c r="J137" s="203">
        <f>ROUND(I137*H137,2)</f>
        <v>0</v>
      </c>
      <c r="K137" s="199" t="s">
        <v>116</v>
      </c>
      <c r="L137" s="44"/>
      <c r="M137" s="204" t="s">
        <v>19</v>
      </c>
      <c r="N137" s="205" t="s">
        <v>44</v>
      </c>
      <c r="O137" s="84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117</v>
      </c>
      <c r="AT137" s="208" t="s">
        <v>112</v>
      </c>
      <c r="AU137" s="208" t="s">
        <v>80</v>
      </c>
      <c r="AY137" s="17" t="s">
        <v>110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7" t="s">
        <v>78</v>
      </c>
      <c r="BK137" s="209">
        <f>ROUND(I137*H137,2)</f>
        <v>0</v>
      </c>
      <c r="BL137" s="17" t="s">
        <v>117</v>
      </c>
      <c r="BM137" s="208" t="s">
        <v>232</v>
      </c>
    </row>
    <row r="138" s="2" customFormat="1">
      <c r="A138" s="38"/>
      <c r="B138" s="39"/>
      <c r="C138" s="40"/>
      <c r="D138" s="210" t="s">
        <v>119</v>
      </c>
      <c r="E138" s="40"/>
      <c r="F138" s="211" t="s">
        <v>233</v>
      </c>
      <c r="G138" s="40"/>
      <c r="H138" s="40"/>
      <c r="I138" s="212"/>
      <c r="J138" s="40"/>
      <c r="K138" s="40"/>
      <c r="L138" s="44"/>
      <c r="M138" s="213"/>
      <c r="N138" s="214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119</v>
      </c>
      <c r="AU138" s="17" t="s">
        <v>80</v>
      </c>
    </row>
    <row r="139" s="2" customFormat="1" ht="16.5" customHeight="1">
      <c r="A139" s="38"/>
      <c r="B139" s="39"/>
      <c r="C139" s="227" t="s">
        <v>7</v>
      </c>
      <c r="D139" s="227" t="s">
        <v>155</v>
      </c>
      <c r="E139" s="228" t="s">
        <v>234</v>
      </c>
      <c r="F139" s="229" t="s">
        <v>235</v>
      </c>
      <c r="G139" s="230" t="s">
        <v>231</v>
      </c>
      <c r="H139" s="231">
        <v>4</v>
      </c>
      <c r="I139" s="232"/>
      <c r="J139" s="233">
        <f>ROUND(I139*H139,2)</f>
        <v>0</v>
      </c>
      <c r="K139" s="229" t="s">
        <v>116</v>
      </c>
      <c r="L139" s="234"/>
      <c r="M139" s="235" t="s">
        <v>19</v>
      </c>
      <c r="N139" s="236" t="s">
        <v>44</v>
      </c>
      <c r="O139" s="84"/>
      <c r="P139" s="206">
        <f>O139*H139</f>
        <v>0</v>
      </c>
      <c r="Q139" s="206">
        <v>0.00040000000000000002</v>
      </c>
      <c r="R139" s="206">
        <f>Q139*H139</f>
        <v>0.0016000000000000001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154</v>
      </c>
      <c r="AT139" s="208" t="s">
        <v>155</v>
      </c>
      <c r="AU139" s="208" t="s">
        <v>80</v>
      </c>
      <c r="AY139" s="17" t="s">
        <v>110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7" t="s">
        <v>78</v>
      </c>
      <c r="BK139" s="209">
        <f>ROUND(I139*H139,2)</f>
        <v>0</v>
      </c>
      <c r="BL139" s="17" t="s">
        <v>117</v>
      </c>
      <c r="BM139" s="208" t="s">
        <v>236</v>
      </c>
    </row>
    <row r="140" s="2" customFormat="1">
      <c r="A140" s="38"/>
      <c r="B140" s="39"/>
      <c r="C140" s="40"/>
      <c r="D140" s="210" t="s">
        <v>119</v>
      </c>
      <c r="E140" s="40"/>
      <c r="F140" s="211" t="s">
        <v>237</v>
      </c>
      <c r="G140" s="40"/>
      <c r="H140" s="40"/>
      <c r="I140" s="212"/>
      <c r="J140" s="40"/>
      <c r="K140" s="40"/>
      <c r="L140" s="44"/>
      <c r="M140" s="213"/>
      <c r="N140" s="214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119</v>
      </c>
      <c r="AU140" s="17" t="s">
        <v>80</v>
      </c>
    </row>
    <row r="141" s="2" customFormat="1" ht="16.5" customHeight="1">
      <c r="A141" s="38"/>
      <c r="B141" s="39"/>
      <c r="C141" s="227" t="s">
        <v>238</v>
      </c>
      <c r="D141" s="227" t="s">
        <v>155</v>
      </c>
      <c r="E141" s="228" t="s">
        <v>239</v>
      </c>
      <c r="F141" s="229" t="s">
        <v>240</v>
      </c>
      <c r="G141" s="230" t="s">
        <v>231</v>
      </c>
      <c r="H141" s="231">
        <v>4</v>
      </c>
      <c r="I141" s="232"/>
      <c r="J141" s="233">
        <f>ROUND(I141*H141,2)</f>
        <v>0</v>
      </c>
      <c r="K141" s="229" t="s">
        <v>116</v>
      </c>
      <c r="L141" s="234"/>
      <c r="M141" s="235" t="s">
        <v>19</v>
      </c>
      <c r="N141" s="236" t="s">
        <v>44</v>
      </c>
      <c r="O141" s="84"/>
      <c r="P141" s="206">
        <f>O141*H141</f>
        <v>0</v>
      </c>
      <c r="Q141" s="206">
        <v>0.00050000000000000001</v>
      </c>
      <c r="R141" s="206">
        <f>Q141*H141</f>
        <v>0.002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154</v>
      </c>
      <c r="AT141" s="208" t="s">
        <v>155</v>
      </c>
      <c r="AU141" s="208" t="s">
        <v>80</v>
      </c>
      <c r="AY141" s="17" t="s">
        <v>110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7" t="s">
        <v>78</v>
      </c>
      <c r="BK141" s="209">
        <f>ROUND(I141*H141,2)</f>
        <v>0</v>
      </c>
      <c r="BL141" s="17" t="s">
        <v>117</v>
      </c>
      <c r="BM141" s="208" t="s">
        <v>241</v>
      </c>
    </row>
    <row r="142" s="2" customFormat="1">
      <c r="A142" s="38"/>
      <c r="B142" s="39"/>
      <c r="C142" s="40"/>
      <c r="D142" s="210" t="s">
        <v>119</v>
      </c>
      <c r="E142" s="40"/>
      <c r="F142" s="211" t="s">
        <v>242</v>
      </c>
      <c r="G142" s="40"/>
      <c r="H142" s="40"/>
      <c r="I142" s="212"/>
      <c r="J142" s="40"/>
      <c r="K142" s="40"/>
      <c r="L142" s="44"/>
      <c r="M142" s="213"/>
      <c r="N142" s="21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119</v>
      </c>
      <c r="AU142" s="17" t="s">
        <v>80</v>
      </c>
    </row>
    <row r="143" s="2" customFormat="1" ht="16.5" customHeight="1">
      <c r="A143" s="38"/>
      <c r="B143" s="39"/>
      <c r="C143" s="227" t="s">
        <v>243</v>
      </c>
      <c r="D143" s="227" t="s">
        <v>155</v>
      </c>
      <c r="E143" s="228" t="s">
        <v>244</v>
      </c>
      <c r="F143" s="229" t="s">
        <v>245</v>
      </c>
      <c r="G143" s="230" t="s">
        <v>231</v>
      </c>
      <c r="H143" s="231">
        <v>4</v>
      </c>
      <c r="I143" s="232"/>
      <c r="J143" s="233">
        <f>ROUND(I143*H143,2)</f>
        <v>0</v>
      </c>
      <c r="K143" s="229" t="s">
        <v>116</v>
      </c>
      <c r="L143" s="234"/>
      <c r="M143" s="235" t="s">
        <v>19</v>
      </c>
      <c r="N143" s="236" t="s">
        <v>44</v>
      </c>
      <c r="O143" s="84"/>
      <c r="P143" s="206">
        <f>O143*H143</f>
        <v>0</v>
      </c>
      <c r="Q143" s="206">
        <v>0.00059999999999999995</v>
      </c>
      <c r="R143" s="206">
        <f>Q143*H143</f>
        <v>0.0023999999999999998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154</v>
      </c>
      <c r="AT143" s="208" t="s">
        <v>155</v>
      </c>
      <c r="AU143" s="208" t="s">
        <v>80</v>
      </c>
      <c r="AY143" s="17" t="s">
        <v>110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7" t="s">
        <v>78</v>
      </c>
      <c r="BK143" s="209">
        <f>ROUND(I143*H143,2)</f>
        <v>0</v>
      </c>
      <c r="BL143" s="17" t="s">
        <v>117</v>
      </c>
      <c r="BM143" s="208" t="s">
        <v>246</v>
      </c>
    </row>
    <row r="144" s="2" customFormat="1">
      <c r="A144" s="38"/>
      <c r="B144" s="39"/>
      <c r="C144" s="40"/>
      <c r="D144" s="210" t="s">
        <v>119</v>
      </c>
      <c r="E144" s="40"/>
      <c r="F144" s="211" t="s">
        <v>247</v>
      </c>
      <c r="G144" s="40"/>
      <c r="H144" s="40"/>
      <c r="I144" s="212"/>
      <c r="J144" s="40"/>
      <c r="K144" s="40"/>
      <c r="L144" s="44"/>
      <c r="M144" s="213"/>
      <c r="N144" s="214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119</v>
      </c>
      <c r="AU144" s="17" t="s">
        <v>80</v>
      </c>
    </row>
    <row r="145" s="2" customFormat="1" ht="16.5" customHeight="1">
      <c r="A145" s="38"/>
      <c r="B145" s="39"/>
      <c r="C145" s="197" t="s">
        <v>248</v>
      </c>
      <c r="D145" s="197" t="s">
        <v>112</v>
      </c>
      <c r="E145" s="198" t="s">
        <v>249</v>
      </c>
      <c r="F145" s="199" t="s">
        <v>250</v>
      </c>
      <c r="G145" s="200" t="s">
        <v>231</v>
      </c>
      <c r="H145" s="201">
        <v>1</v>
      </c>
      <c r="I145" s="202"/>
      <c r="J145" s="203">
        <f>ROUND(I145*H145,2)</f>
        <v>0</v>
      </c>
      <c r="K145" s="199" t="s">
        <v>216</v>
      </c>
      <c r="L145" s="44"/>
      <c r="M145" s="204" t="s">
        <v>19</v>
      </c>
      <c r="N145" s="205" t="s">
        <v>44</v>
      </c>
      <c r="O145" s="84"/>
      <c r="P145" s="206">
        <f>O145*H145</f>
        <v>0</v>
      </c>
      <c r="Q145" s="206">
        <v>0.36191000000000001</v>
      </c>
      <c r="R145" s="206">
        <f>Q145*H145</f>
        <v>0.36191000000000001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117</v>
      </c>
      <c r="AT145" s="208" t="s">
        <v>112</v>
      </c>
      <c r="AU145" s="208" t="s">
        <v>80</v>
      </c>
      <c r="AY145" s="17" t="s">
        <v>110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7" t="s">
        <v>78</v>
      </c>
      <c r="BK145" s="209">
        <f>ROUND(I145*H145,2)</f>
        <v>0</v>
      </c>
      <c r="BL145" s="17" t="s">
        <v>117</v>
      </c>
      <c r="BM145" s="208" t="s">
        <v>251</v>
      </c>
    </row>
    <row r="146" s="2" customFormat="1" ht="21.75" customHeight="1">
      <c r="A146" s="38"/>
      <c r="B146" s="39"/>
      <c r="C146" s="227" t="s">
        <v>252</v>
      </c>
      <c r="D146" s="227" t="s">
        <v>155</v>
      </c>
      <c r="E146" s="228" t="s">
        <v>253</v>
      </c>
      <c r="F146" s="229" t="s">
        <v>254</v>
      </c>
      <c r="G146" s="230" t="s">
        <v>231</v>
      </c>
      <c r="H146" s="231">
        <v>1</v>
      </c>
      <c r="I146" s="232"/>
      <c r="J146" s="233">
        <f>ROUND(I146*H146,2)</f>
        <v>0</v>
      </c>
      <c r="K146" s="229" t="s">
        <v>216</v>
      </c>
      <c r="L146" s="234"/>
      <c r="M146" s="235" t="s">
        <v>19</v>
      </c>
      <c r="N146" s="236" t="s">
        <v>44</v>
      </c>
      <c r="O146" s="84"/>
      <c r="P146" s="206">
        <f>O146*H146</f>
        <v>0</v>
      </c>
      <c r="Q146" s="206">
        <v>0.26400000000000001</v>
      </c>
      <c r="R146" s="206">
        <f>Q146*H146</f>
        <v>0.26400000000000001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154</v>
      </c>
      <c r="AT146" s="208" t="s">
        <v>155</v>
      </c>
      <c r="AU146" s="208" t="s">
        <v>80</v>
      </c>
      <c r="AY146" s="17" t="s">
        <v>110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7" t="s">
        <v>78</v>
      </c>
      <c r="BK146" s="209">
        <f>ROUND(I146*H146,2)</f>
        <v>0</v>
      </c>
      <c r="BL146" s="17" t="s">
        <v>117</v>
      </c>
      <c r="BM146" s="208" t="s">
        <v>255</v>
      </c>
    </row>
    <row r="147" s="2" customFormat="1" ht="16.5" customHeight="1">
      <c r="A147" s="38"/>
      <c r="B147" s="39"/>
      <c r="C147" s="197" t="s">
        <v>256</v>
      </c>
      <c r="D147" s="197" t="s">
        <v>112</v>
      </c>
      <c r="E147" s="198" t="s">
        <v>257</v>
      </c>
      <c r="F147" s="199" t="s">
        <v>258</v>
      </c>
      <c r="G147" s="200" t="s">
        <v>158</v>
      </c>
      <c r="H147" s="201">
        <v>0.151</v>
      </c>
      <c r="I147" s="202"/>
      <c r="J147" s="203">
        <f>ROUND(I147*H147,2)</f>
        <v>0</v>
      </c>
      <c r="K147" s="199" t="s">
        <v>116</v>
      </c>
      <c r="L147" s="44"/>
      <c r="M147" s="204" t="s">
        <v>19</v>
      </c>
      <c r="N147" s="205" t="s">
        <v>44</v>
      </c>
      <c r="O147" s="84"/>
      <c r="P147" s="206">
        <f>O147*H147</f>
        <v>0</v>
      </c>
      <c r="Q147" s="206">
        <v>1.0040899999999999</v>
      </c>
      <c r="R147" s="206">
        <f>Q147*H147</f>
        <v>0.15161759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117</v>
      </c>
      <c r="AT147" s="208" t="s">
        <v>112</v>
      </c>
      <c r="AU147" s="208" t="s">
        <v>80</v>
      </c>
      <c r="AY147" s="17" t="s">
        <v>110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7" t="s">
        <v>78</v>
      </c>
      <c r="BK147" s="209">
        <f>ROUND(I147*H147,2)</f>
        <v>0</v>
      </c>
      <c r="BL147" s="17" t="s">
        <v>117</v>
      </c>
      <c r="BM147" s="208" t="s">
        <v>259</v>
      </c>
    </row>
    <row r="148" s="2" customFormat="1">
      <c r="A148" s="38"/>
      <c r="B148" s="39"/>
      <c r="C148" s="40"/>
      <c r="D148" s="210" t="s">
        <v>119</v>
      </c>
      <c r="E148" s="40"/>
      <c r="F148" s="211" t="s">
        <v>260</v>
      </c>
      <c r="G148" s="40"/>
      <c r="H148" s="40"/>
      <c r="I148" s="212"/>
      <c r="J148" s="40"/>
      <c r="K148" s="40"/>
      <c r="L148" s="44"/>
      <c r="M148" s="213"/>
      <c r="N148" s="21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119</v>
      </c>
      <c r="AU148" s="17" t="s">
        <v>80</v>
      </c>
    </row>
    <row r="149" s="13" customFormat="1">
      <c r="A149" s="13"/>
      <c r="B149" s="215"/>
      <c r="C149" s="216"/>
      <c r="D149" s="217" t="s">
        <v>121</v>
      </c>
      <c r="E149" s="218" t="s">
        <v>19</v>
      </c>
      <c r="F149" s="219" t="s">
        <v>261</v>
      </c>
      <c r="G149" s="216"/>
      <c r="H149" s="220">
        <v>2.52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6" t="s">
        <v>121</v>
      </c>
      <c r="AU149" s="226" t="s">
        <v>80</v>
      </c>
      <c r="AV149" s="13" t="s">
        <v>80</v>
      </c>
      <c r="AW149" s="13" t="s">
        <v>34</v>
      </c>
      <c r="AX149" s="13" t="s">
        <v>78</v>
      </c>
      <c r="AY149" s="226" t="s">
        <v>110</v>
      </c>
    </row>
    <row r="150" s="13" customFormat="1">
      <c r="A150" s="13"/>
      <c r="B150" s="215"/>
      <c r="C150" s="216"/>
      <c r="D150" s="217" t="s">
        <v>121</v>
      </c>
      <c r="E150" s="216"/>
      <c r="F150" s="219" t="s">
        <v>262</v>
      </c>
      <c r="G150" s="216"/>
      <c r="H150" s="220">
        <v>0.151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121</v>
      </c>
      <c r="AU150" s="226" t="s">
        <v>80</v>
      </c>
      <c r="AV150" s="13" t="s">
        <v>80</v>
      </c>
      <c r="AW150" s="13" t="s">
        <v>4</v>
      </c>
      <c r="AX150" s="13" t="s">
        <v>78</v>
      </c>
      <c r="AY150" s="226" t="s">
        <v>110</v>
      </c>
    </row>
    <row r="151" s="2" customFormat="1" ht="21.75" customHeight="1">
      <c r="A151" s="38"/>
      <c r="B151" s="39"/>
      <c r="C151" s="197" t="s">
        <v>263</v>
      </c>
      <c r="D151" s="197" t="s">
        <v>112</v>
      </c>
      <c r="E151" s="198" t="s">
        <v>264</v>
      </c>
      <c r="F151" s="199" t="s">
        <v>265</v>
      </c>
      <c r="G151" s="200" t="s">
        <v>115</v>
      </c>
      <c r="H151" s="201">
        <v>2.52</v>
      </c>
      <c r="I151" s="202"/>
      <c r="J151" s="203">
        <f>ROUND(I151*H151,2)</f>
        <v>0</v>
      </c>
      <c r="K151" s="199" t="s">
        <v>116</v>
      </c>
      <c r="L151" s="44"/>
      <c r="M151" s="204" t="s">
        <v>19</v>
      </c>
      <c r="N151" s="205" t="s">
        <v>44</v>
      </c>
      <c r="O151" s="84"/>
      <c r="P151" s="206">
        <f>O151*H151</f>
        <v>0</v>
      </c>
      <c r="Q151" s="206">
        <v>2.2563399999999998</v>
      </c>
      <c r="R151" s="206">
        <f>Q151*H151</f>
        <v>5.6859767999999997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117</v>
      </c>
      <c r="AT151" s="208" t="s">
        <v>112</v>
      </c>
      <c r="AU151" s="208" t="s">
        <v>80</v>
      </c>
      <c r="AY151" s="17" t="s">
        <v>110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7" t="s">
        <v>78</v>
      </c>
      <c r="BK151" s="209">
        <f>ROUND(I151*H151,2)</f>
        <v>0</v>
      </c>
      <c r="BL151" s="17" t="s">
        <v>117</v>
      </c>
      <c r="BM151" s="208" t="s">
        <v>266</v>
      </c>
    </row>
    <row r="152" s="2" customFormat="1">
      <c r="A152" s="38"/>
      <c r="B152" s="39"/>
      <c r="C152" s="40"/>
      <c r="D152" s="210" t="s">
        <v>119</v>
      </c>
      <c r="E152" s="40"/>
      <c r="F152" s="211" t="s">
        <v>267</v>
      </c>
      <c r="G152" s="40"/>
      <c r="H152" s="40"/>
      <c r="I152" s="212"/>
      <c r="J152" s="40"/>
      <c r="K152" s="40"/>
      <c r="L152" s="44"/>
      <c r="M152" s="213"/>
      <c r="N152" s="21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119</v>
      </c>
      <c r="AU152" s="17" t="s">
        <v>80</v>
      </c>
    </row>
    <row r="153" s="13" customFormat="1">
      <c r="A153" s="13"/>
      <c r="B153" s="215"/>
      <c r="C153" s="216"/>
      <c r="D153" s="217" t="s">
        <v>121</v>
      </c>
      <c r="E153" s="218" t="s">
        <v>19</v>
      </c>
      <c r="F153" s="219" t="s">
        <v>268</v>
      </c>
      <c r="G153" s="216"/>
      <c r="H153" s="220">
        <v>2.52</v>
      </c>
      <c r="I153" s="221"/>
      <c r="J153" s="216"/>
      <c r="K153" s="216"/>
      <c r="L153" s="222"/>
      <c r="M153" s="223"/>
      <c r="N153" s="224"/>
      <c r="O153" s="224"/>
      <c r="P153" s="224"/>
      <c r="Q153" s="224"/>
      <c r="R153" s="224"/>
      <c r="S153" s="224"/>
      <c r="T153" s="22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6" t="s">
        <v>121</v>
      </c>
      <c r="AU153" s="226" t="s">
        <v>80</v>
      </c>
      <c r="AV153" s="13" t="s">
        <v>80</v>
      </c>
      <c r="AW153" s="13" t="s">
        <v>34</v>
      </c>
      <c r="AX153" s="13" t="s">
        <v>78</v>
      </c>
      <c r="AY153" s="226" t="s">
        <v>110</v>
      </c>
    </row>
    <row r="154" s="2" customFormat="1" ht="16.5" customHeight="1">
      <c r="A154" s="38"/>
      <c r="B154" s="39"/>
      <c r="C154" s="197" t="s">
        <v>269</v>
      </c>
      <c r="D154" s="197" t="s">
        <v>112</v>
      </c>
      <c r="E154" s="198" t="s">
        <v>270</v>
      </c>
      <c r="F154" s="199" t="s">
        <v>271</v>
      </c>
      <c r="G154" s="200" t="s">
        <v>272</v>
      </c>
      <c r="H154" s="201">
        <v>10.5</v>
      </c>
      <c r="I154" s="202"/>
      <c r="J154" s="203">
        <f>ROUND(I154*H154,2)</f>
        <v>0</v>
      </c>
      <c r="K154" s="199" t="s">
        <v>116</v>
      </c>
      <c r="L154" s="44"/>
      <c r="M154" s="204" t="s">
        <v>19</v>
      </c>
      <c r="N154" s="205" t="s">
        <v>44</v>
      </c>
      <c r="O154" s="84"/>
      <c r="P154" s="206">
        <f>O154*H154</f>
        <v>0</v>
      </c>
      <c r="Q154" s="206">
        <v>0.0040200000000000001</v>
      </c>
      <c r="R154" s="206">
        <f>Q154*H154</f>
        <v>0.042210000000000004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117</v>
      </c>
      <c r="AT154" s="208" t="s">
        <v>112</v>
      </c>
      <c r="AU154" s="208" t="s">
        <v>80</v>
      </c>
      <c r="AY154" s="17" t="s">
        <v>110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7" t="s">
        <v>78</v>
      </c>
      <c r="BK154" s="209">
        <f>ROUND(I154*H154,2)</f>
        <v>0</v>
      </c>
      <c r="BL154" s="17" t="s">
        <v>117</v>
      </c>
      <c r="BM154" s="208" t="s">
        <v>273</v>
      </c>
    </row>
    <row r="155" s="2" customFormat="1">
      <c r="A155" s="38"/>
      <c r="B155" s="39"/>
      <c r="C155" s="40"/>
      <c r="D155" s="210" t="s">
        <v>119</v>
      </c>
      <c r="E155" s="40"/>
      <c r="F155" s="211" t="s">
        <v>274</v>
      </c>
      <c r="G155" s="40"/>
      <c r="H155" s="40"/>
      <c r="I155" s="212"/>
      <c r="J155" s="40"/>
      <c r="K155" s="40"/>
      <c r="L155" s="44"/>
      <c r="M155" s="213"/>
      <c r="N155" s="214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119</v>
      </c>
      <c r="AU155" s="17" t="s">
        <v>80</v>
      </c>
    </row>
    <row r="156" s="13" customFormat="1">
      <c r="A156" s="13"/>
      <c r="B156" s="215"/>
      <c r="C156" s="216"/>
      <c r="D156" s="217" t="s">
        <v>121</v>
      </c>
      <c r="E156" s="218" t="s">
        <v>19</v>
      </c>
      <c r="F156" s="219" t="s">
        <v>275</v>
      </c>
      <c r="G156" s="216"/>
      <c r="H156" s="220">
        <v>10.5</v>
      </c>
      <c r="I156" s="221"/>
      <c r="J156" s="216"/>
      <c r="K156" s="216"/>
      <c r="L156" s="222"/>
      <c r="M156" s="223"/>
      <c r="N156" s="224"/>
      <c r="O156" s="224"/>
      <c r="P156" s="224"/>
      <c r="Q156" s="224"/>
      <c r="R156" s="224"/>
      <c r="S156" s="224"/>
      <c r="T156" s="22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6" t="s">
        <v>121</v>
      </c>
      <c r="AU156" s="226" t="s">
        <v>80</v>
      </c>
      <c r="AV156" s="13" t="s">
        <v>80</v>
      </c>
      <c r="AW156" s="13" t="s">
        <v>34</v>
      </c>
      <c r="AX156" s="13" t="s">
        <v>78</v>
      </c>
      <c r="AY156" s="226" t="s">
        <v>110</v>
      </c>
    </row>
    <row r="157" s="12" customFormat="1" ht="22.8" customHeight="1">
      <c r="A157" s="12"/>
      <c r="B157" s="181"/>
      <c r="C157" s="182"/>
      <c r="D157" s="183" t="s">
        <v>72</v>
      </c>
      <c r="E157" s="195" t="s">
        <v>276</v>
      </c>
      <c r="F157" s="195" t="s">
        <v>277</v>
      </c>
      <c r="G157" s="182"/>
      <c r="H157" s="182"/>
      <c r="I157" s="185"/>
      <c r="J157" s="196">
        <f>BK157</f>
        <v>0</v>
      </c>
      <c r="K157" s="182"/>
      <c r="L157" s="187"/>
      <c r="M157" s="188"/>
      <c r="N157" s="189"/>
      <c r="O157" s="189"/>
      <c r="P157" s="190">
        <f>SUM(P158:P162)</f>
        <v>0</v>
      </c>
      <c r="Q157" s="189"/>
      <c r="R157" s="190">
        <f>SUM(R158:R162)</f>
        <v>0</v>
      </c>
      <c r="S157" s="189"/>
      <c r="T157" s="191">
        <f>SUM(T158:T162)</f>
        <v>0.12383000000000001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2" t="s">
        <v>78</v>
      </c>
      <c r="AT157" s="193" t="s">
        <v>72</v>
      </c>
      <c r="AU157" s="193" t="s">
        <v>78</v>
      </c>
      <c r="AY157" s="192" t="s">
        <v>110</v>
      </c>
      <c r="BK157" s="194">
        <f>SUM(BK158:BK162)</f>
        <v>0</v>
      </c>
    </row>
    <row r="158" s="2" customFormat="1" ht="16.5" customHeight="1">
      <c r="A158" s="38"/>
      <c r="B158" s="39"/>
      <c r="C158" s="197" t="s">
        <v>278</v>
      </c>
      <c r="D158" s="197" t="s">
        <v>112</v>
      </c>
      <c r="E158" s="198" t="s">
        <v>279</v>
      </c>
      <c r="F158" s="199" t="s">
        <v>280</v>
      </c>
      <c r="G158" s="200" t="s">
        <v>231</v>
      </c>
      <c r="H158" s="201">
        <v>3</v>
      </c>
      <c r="I158" s="202"/>
      <c r="J158" s="203">
        <f>ROUND(I158*H158,2)</f>
        <v>0</v>
      </c>
      <c r="K158" s="199" t="s">
        <v>116</v>
      </c>
      <c r="L158" s="44"/>
      <c r="M158" s="204" t="s">
        <v>19</v>
      </c>
      <c r="N158" s="205" t="s">
        <v>44</v>
      </c>
      <c r="O158" s="84"/>
      <c r="P158" s="206">
        <f>O158*H158</f>
        <v>0</v>
      </c>
      <c r="Q158" s="206">
        <v>0</v>
      </c>
      <c r="R158" s="206">
        <f>Q158*H158</f>
        <v>0</v>
      </c>
      <c r="S158" s="206">
        <v>0.029610000000000001</v>
      </c>
      <c r="T158" s="207">
        <f>S158*H158</f>
        <v>0.088830000000000006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117</v>
      </c>
      <c r="AT158" s="208" t="s">
        <v>112</v>
      </c>
      <c r="AU158" s="208" t="s">
        <v>80</v>
      </c>
      <c r="AY158" s="17" t="s">
        <v>110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7" t="s">
        <v>78</v>
      </c>
      <c r="BK158" s="209">
        <f>ROUND(I158*H158,2)</f>
        <v>0</v>
      </c>
      <c r="BL158" s="17" t="s">
        <v>117</v>
      </c>
      <c r="BM158" s="208" t="s">
        <v>281</v>
      </c>
    </row>
    <row r="159" s="2" customFormat="1">
      <c r="A159" s="38"/>
      <c r="B159" s="39"/>
      <c r="C159" s="40"/>
      <c r="D159" s="210" t="s">
        <v>119</v>
      </c>
      <c r="E159" s="40"/>
      <c r="F159" s="211" t="s">
        <v>282</v>
      </c>
      <c r="G159" s="40"/>
      <c r="H159" s="40"/>
      <c r="I159" s="212"/>
      <c r="J159" s="40"/>
      <c r="K159" s="40"/>
      <c r="L159" s="44"/>
      <c r="M159" s="213"/>
      <c r="N159" s="214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119</v>
      </c>
      <c r="AU159" s="17" t="s">
        <v>80</v>
      </c>
    </row>
    <row r="160" s="2" customFormat="1" ht="16.5" customHeight="1">
      <c r="A160" s="38"/>
      <c r="B160" s="39"/>
      <c r="C160" s="197" t="s">
        <v>283</v>
      </c>
      <c r="D160" s="197" t="s">
        <v>112</v>
      </c>
      <c r="E160" s="198" t="s">
        <v>284</v>
      </c>
      <c r="F160" s="199" t="s">
        <v>285</v>
      </c>
      <c r="G160" s="200" t="s">
        <v>210</v>
      </c>
      <c r="H160" s="201">
        <v>7</v>
      </c>
      <c r="I160" s="202"/>
      <c r="J160" s="203">
        <f>ROUND(I160*H160,2)</f>
        <v>0</v>
      </c>
      <c r="K160" s="199" t="s">
        <v>116</v>
      </c>
      <c r="L160" s="44"/>
      <c r="M160" s="204" t="s">
        <v>19</v>
      </c>
      <c r="N160" s="205" t="s">
        <v>44</v>
      </c>
      <c r="O160" s="84"/>
      <c r="P160" s="206">
        <f>O160*H160</f>
        <v>0</v>
      </c>
      <c r="Q160" s="206">
        <v>0</v>
      </c>
      <c r="R160" s="206">
        <f>Q160*H160</f>
        <v>0</v>
      </c>
      <c r="S160" s="206">
        <v>0.0050000000000000001</v>
      </c>
      <c r="T160" s="207">
        <f>S160*H160</f>
        <v>0.035000000000000003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117</v>
      </c>
      <c r="AT160" s="208" t="s">
        <v>112</v>
      </c>
      <c r="AU160" s="208" t="s">
        <v>80</v>
      </c>
      <c r="AY160" s="17" t="s">
        <v>110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7" t="s">
        <v>78</v>
      </c>
      <c r="BK160" s="209">
        <f>ROUND(I160*H160,2)</f>
        <v>0</v>
      </c>
      <c r="BL160" s="17" t="s">
        <v>117</v>
      </c>
      <c r="BM160" s="208" t="s">
        <v>286</v>
      </c>
    </row>
    <row r="161" s="2" customFormat="1">
      <c r="A161" s="38"/>
      <c r="B161" s="39"/>
      <c r="C161" s="40"/>
      <c r="D161" s="210" t="s">
        <v>119</v>
      </c>
      <c r="E161" s="40"/>
      <c r="F161" s="211" t="s">
        <v>287</v>
      </c>
      <c r="G161" s="40"/>
      <c r="H161" s="40"/>
      <c r="I161" s="212"/>
      <c r="J161" s="40"/>
      <c r="K161" s="40"/>
      <c r="L161" s="44"/>
      <c r="M161" s="213"/>
      <c r="N161" s="214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119</v>
      </c>
      <c r="AU161" s="17" t="s">
        <v>80</v>
      </c>
    </row>
    <row r="162" s="2" customFormat="1" ht="16.5" customHeight="1">
      <c r="A162" s="38"/>
      <c r="B162" s="39"/>
      <c r="C162" s="197" t="s">
        <v>288</v>
      </c>
      <c r="D162" s="197" t="s">
        <v>112</v>
      </c>
      <c r="E162" s="198" t="s">
        <v>289</v>
      </c>
      <c r="F162" s="199" t="s">
        <v>290</v>
      </c>
      <c r="G162" s="200" t="s">
        <v>226</v>
      </c>
      <c r="H162" s="201">
        <v>1</v>
      </c>
      <c r="I162" s="202"/>
      <c r="J162" s="203">
        <f>ROUND(I162*H162,2)</f>
        <v>0</v>
      </c>
      <c r="K162" s="199" t="s">
        <v>216</v>
      </c>
      <c r="L162" s="44"/>
      <c r="M162" s="204" t="s">
        <v>19</v>
      </c>
      <c r="N162" s="205" t="s">
        <v>44</v>
      </c>
      <c r="O162" s="84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8" t="s">
        <v>117</v>
      </c>
      <c r="AT162" s="208" t="s">
        <v>112</v>
      </c>
      <c r="AU162" s="208" t="s">
        <v>80</v>
      </c>
      <c r="AY162" s="17" t="s">
        <v>110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7" t="s">
        <v>78</v>
      </c>
      <c r="BK162" s="209">
        <f>ROUND(I162*H162,2)</f>
        <v>0</v>
      </c>
      <c r="BL162" s="17" t="s">
        <v>117</v>
      </c>
      <c r="BM162" s="208" t="s">
        <v>291</v>
      </c>
    </row>
    <row r="163" s="12" customFormat="1" ht="22.8" customHeight="1">
      <c r="A163" s="12"/>
      <c r="B163" s="181"/>
      <c r="C163" s="182"/>
      <c r="D163" s="183" t="s">
        <v>72</v>
      </c>
      <c r="E163" s="195" t="s">
        <v>292</v>
      </c>
      <c r="F163" s="195" t="s">
        <v>293</v>
      </c>
      <c r="G163" s="182"/>
      <c r="H163" s="182"/>
      <c r="I163" s="185"/>
      <c r="J163" s="196">
        <f>BK163</f>
        <v>0</v>
      </c>
      <c r="K163" s="182"/>
      <c r="L163" s="187"/>
      <c r="M163" s="188"/>
      <c r="N163" s="189"/>
      <c r="O163" s="189"/>
      <c r="P163" s="190">
        <f>SUM(P164:P170)</f>
        <v>0</v>
      </c>
      <c r="Q163" s="189"/>
      <c r="R163" s="190">
        <f>SUM(R164:R170)</f>
        <v>0</v>
      </c>
      <c r="S163" s="189"/>
      <c r="T163" s="191">
        <f>SUM(T164:T170)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2" t="s">
        <v>78</v>
      </c>
      <c r="AT163" s="193" t="s">
        <v>72</v>
      </c>
      <c r="AU163" s="193" t="s">
        <v>78</v>
      </c>
      <c r="AY163" s="192" t="s">
        <v>110</v>
      </c>
      <c r="BK163" s="194">
        <f>SUM(BK164:BK170)</f>
        <v>0</v>
      </c>
    </row>
    <row r="164" s="2" customFormat="1" ht="21.75" customHeight="1">
      <c r="A164" s="38"/>
      <c r="B164" s="39"/>
      <c r="C164" s="197" t="s">
        <v>294</v>
      </c>
      <c r="D164" s="197" t="s">
        <v>112</v>
      </c>
      <c r="E164" s="198" t="s">
        <v>295</v>
      </c>
      <c r="F164" s="199" t="s">
        <v>296</v>
      </c>
      <c r="G164" s="200" t="s">
        <v>158</v>
      </c>
      <c r="H164" s="201">
        <v>0.124</v>
      </c>
      <c r="I164" s="202"/>
      <c r="J164" s="203">
        <f>ROUND(I164*H164,2)</f>
        <v>0</v>
      </c>
      <c r="K164" s="199" t="s">
        <v>116</v>
      </c>
      <c r="L164" s="44"/>
      <c r="M164" s="204" t="s">
        <v>19</v>
      </c>
      <c r="N164" s="205" t="s">
        <v>44</v>
      </c>
      <c r="O164" s="84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117</v>
      </c>
      <c r="AT164" s="208" t="s">
        <v>112</v>
      </c>
      <c r="AU164" s="208" t="s">
        <v>80</v>
      </c>
      <c r="AY164" s="17" t="s">
        <v>110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7" t="s">
        <v>78</v>
      </c>
      <c r="BK164" s="209">
        <f>ROUND(I164*H164,2)</f>
        <v>0</v>
      </c>
      <c r="BL164" s="17" t="s">
        <v>117</v>
      </c>
      <c r="BM164" s="208" t="s">
        <v>297</v>
      </c>
    </row>
    <row r="165" s="2" customFormat="1">
      <c r="A165" s="38"/>
      <c r="B165" s="39"/>
      <c r="C165" s="40"/>
      <c r="D165" s="210" t="s">
        <v>119</v>
      </c>
      <c r="E165" s="40"/>
      <c r="F165" s="211" t="s">
        <v>298</v>
      </c>
      <c r="G165" s="40"/>
      <c r="H165" s="40"/>
      <c r="I165" s="212"/>
      <c r="J165" s="40"/>
      <c r="K165" s="40"/>
      <c r="L165" s="44"/>
      <c r="M165" s="213"/>
      <c r="N165" s="214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119</v>
      </c>
      <c r="AU165" s="17" t="s">
        <v>80</v>
      </c>
    </row>
    <row r="166" s="2" customFormat="1" ht="24.15" customHeight="1">
      <c r="A166" s="38"/>
      <c r="B166" s="39"/>
      <c r="C166" s="197" t="s">
        <v>299</v>
      </c>
      <c r="D166" s="197" t="s">
        <v>112</v>
      </c>
      <c r="E166" s="198" t="s">
        <v>300</v>
      </c>
      <c r="F166" s="199" t="s">
        <v>301</v>
      </c>
      <c r="G166" s="200" t="s">
        <v>158</v>
      </c>
      <c r="H166" s="201">
        <v>2.976</v>
      </c>
      <c r="I166" s="202"/>
      <c r="J166" s="203">
        <f>ROUND(I166*H166,2)</f>
        <v>0</v>
      </c>
      <c r="K166" s="199" t="s">
        <v>116</v>
      </c>
      <c r="L166" s="44"/>
      <c r="M166" s="204" t="s">
        <v>19</v>
      </c>
      <c r="N166" s="205" t="s">
        <v>44</v>
      </c>
      <c r="O166" s="84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117</v>
      </c>
      <c r="AT166" s="208" t="s">
        <v>112</v>
      </c>
      <c r="AU166" s="208" t="s">
        <v>80</v>
      </c>
      <c r="AY166" s="17" t="s">
        <v>110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7" t="s">
        <v>78</v>
      </c>
      <c r="BK166" s="209">
        <f>ROUND(I166*H166,2)</f>
        <v>0</v>
      </c>
      <c r="BL166" s="17" t="s">
        <v>117</v>
      </c>
      <c r="BM166" s="208" t="s">
        <v>302</v>
      </c>
    </row>
    <row r="167" s="2" customFormat="1">
      <c r="A167" s="38"/>
      <c r="B167" s="39"/>
      <c r="C167" s="40"/>
      <c r="D167" s="210" t="s">
        <v>119</v>
      </c>
      <c r="E167" s="40"/>
      <c r="F167" s="211" t="s">
        <v>303</v>
      </c>
      <c r="G167" s="40"/>
      <c r="H167" s="40"/>
      <c r="I167" s="212"/>
      <c r="J167" s="40"/>
      <c r="K167" s="40"/>
      <c r="L167" s="44"/>
      <c r="M167" s="213"/>
      <c r="N167" s="214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119</v>
      </c>
      <c r="AU167" s="17" t="s">
        <v>80</v>
      </c>
    </row>
    <row r="168" s="13" customFormat="1">
      <c r="A168" s="13"/>
      <c r="B168" s="215"/>
      <c r="C168" s="216"/>
      <c r="D168" s="217" t="s">
        <v>121</v>
      </c>
      <c r="E168" s="216"/>
      <c r="F168" s="219" t="s">
        <v>304</v>
      </c>
      <c r="G168" s="216"/>
      <c r="H168" s="220">
        <v>2.976</v>
      </c>
      <c r="I168" s="221"/>
      <c r="J168" s="216"/>
      <c r="K168" s="216"/>
      <c r="L168" s="222"/>
      <c r="M168" s="223"/>
      <c r="N168" s="224"/>
      <c r="O168" s="224"/>
      <c r="P168" s="224"/>
      <c r="Q168" s="224"/>
      <c r="R168" s="224"/>
      <c r="S168" s="224"/>
      <c r="T168" s="22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6" t="s">
        <v>121</v>
      </c>
      <c r="AU168" s="226" t="s">
        <v>80</v>
      </c>
      <c r="AV168" s="13" t="s">
        <v>80</v>
      </c>
      <c r="AW168" s="13" t="s">
        <v>4</v>
      </c>
      <c r="AX168" s="13" t="s">
        <v>78</v>
      </c>
      <c r="AY168" s="226" t="s">
        <v>110</v>
      </c>
    </row>
    <row r="169" s="2" customFormat="1" ht="16.5" customHeight="1">
      <c r="A169" s="38"/>
      <c r="B169" s="39"/>
      <c r="C169" s="227" t="s">
        <v>305</v>
      </c>
      <c r="D169" s="227" t="s">
        <v>155</v>
      </c>
      <c r="E169" s="228" t="s">
        <v>306</v>
      </c>
      <c r="F169" s="229" t="s">
        <v>307</v>
      </c>
      <c r="G169" s="230" t="s">
        <v>158</v>
      </c>
      <c r="H169" s="231">
        <v>0.124</v>
      </c>
      <c r="I169" s="232"/>
      <c r="J169" s="233">
        <f>ROUND(I169*H169,2)</f>
        <v>0</v>
      </c>
      <c r="K169" s="229" t="s">
        <v>116</v>
      </c>
      <c r="L169" s="234"/>
      <c r="M169" s="235" t="s">
        <v>19</v>
      </c>
      <c r="N169" s="236" t="s">
        <v>44</v>
      </c>
      <c r="O169" s="84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154</v>
      </c>
      <c r="AT169" s="208" t="s">
        <v>155</v>
      </c>
      <c r="AU169" s="208" t="s">
        <v>80</v>
      </c>
      <c r="AY169" s="17" t="s">
        <v>110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7" t="s">
        <v>78</v>
      </c>
      <c r="BK169" s="209">
        <f>ROUND(I169*H169,2)</f>
        <v>0</v>
      </c>
      <c r="BL169" s="17" t="s">
        <v>117</v>
      </c>
      <c r="BM169" s="208" t="s">
        <v>308</v>
      </c>
    </row>
    <row r="170" s="2" customFormat="1">
      <c r="A170" s="38"/>
      <c r="B170" s="39"/>
      <c r="C170" s="40"/>
      <c r="D170" s="210" t="s">
        <v>119</v>
      </c>
      <c r="E170" s="40"/>
      <c r="F170" s="211" t="s">
        <v>309</v>
      </c>
      <c r="G170" s="40"/>
      <c r="H170" s="40"/>
      <c r="I170" s="212"/>
      <c r="J170" s="40"/>
      <c r="K170" s="40"/>
      <c r="L170" s="44"/>
      <c r="M170" s="213"/>
      <c r="N170" s="214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119</v>
      </c>
      <c r="AU170" s="17" t="s">
        <v>80</v>
      </c>
    </row>
    <row r="171" s="12" customFormat="1" ht="22.8" customHeight="1">
      <c r="A171" s="12"/>
      <c r="B171" s="181"/>
      <c r="C171" s="182"/>
      <c r="D171" s="183" t="s">
        <v>72</v>
      </c>
      <c r="E171" s="195" t="s">
        <v>310</v>
      </c>
      <c r="F171" s="195" t="s">
        <v>311</v>
      </c>
      <c r="G171" s="182"/>
      <c r="H171" s="182"/>
      <c r="I171" s="185"/>
      <c r="J171" s="196">
        <f>BK171</f>
        <v>0</v>
      </c>
      <c r="K171" s="182"/>
      <c r="L171" s="187"/>
      <c r="M171" s="188"/>
      <c r="N171" s="189"/>
      <c r="O171" s="189"/>
      <c r="P171" s="190">
        <f>SUM(P172:P173)</f>
        <v>0</v>
      </c>
      <c r="Q171" s="189"/>
      <c r="R171" s="190">
        <f>SUM(R172:R173)</f>
        <v>0</v>
      </c>
      <c r="S171" s="189"/>
      <c r="T171" s="191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2" t="s">
        <v>78</v>
      </c>
      <c r="AT171" s="193" t="s">
        <v>72</v>
      </c>
      <c r="AU171" s="193" t="s">
        <v>78</v>
      </c>
      <c r="AY171" s="192" t="s">
        <v>110</v>
      </c>
      <c r="BK171" s="194">
        <f>SUM(BK172:BK173)</f>
        <v>0</v>
      </c>
    </row>
    <row r="172" s="2" customFormat="1" ht="24.15" customHeight="1">
      <c r="A172" s="38"/>
      <c r="B172" s="39"/>
      <c r="C172" s="197" t="s">
        <v>312</v>
      </c>
      <c r="D172" s="197" t="s">
        <v>112</v>
      </c>
      <c r="E172" s="198" t="s">
        <v>313</v>
      </c>
      <c r="F172" s="199" t="s">
        <v>314</v>
      </c>
      <c r="G172" s="200" t="s">
        <v>158</v>
      </c>
      <c r="H172" s="201">
        <v>10.896000000000001</v>
      </c>
      <c r="I172" s="202"/>
      <c r="J172" s="203">
        <f>ROUND(I172*H172,2)</f>
        <v>0</v>
      </c>
      <c r="K172" s="199" t="s">
        <v>116</v>
      </c>
      <c r="L172" s="44"/>
      <c r="M172" s="204" t="s">
        <v>19</v>
      </c>
      <c r="N172" s="205" t="s">
        <v>44</v>
      </c>
      <c r="O172" s="84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117</v>
      </c>
      <c r="AT172" s="208" t="s">
        <v>112</v>
      </c>
      <c r="AU172" s="208" t="s">
        <v>80</v>
      </c>
      <c r="AY172" s="17" t="s">
        <v>110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7" t="s">
        <v>78</v>
      </c>
      <c r="BK172" s="209">
        <f>ROUND(I172*H172,2)</f>
        <v>0</v>
      </c>
      <c r="BL172" s="17" t="s">
        <v>117</v>
      </c>
      <c r="BM172" s="208" t="s">
        <v>315</v>
      </c>
    </row>
    <row r="173" s="2" customFormat="1">
      <c r="A173" s="38"/>
      <c r="B173" s="39"/>
      <c r="C173" s="40"/>
      <c r="D173" s="210" t="s">
        <v>119</v>
      </c>
      <c r="E173" s="40"/>
      <c r="F173" s="211" t="s">
        <v>316</v>
      </c>
      <c r="G173" s="40"/>
      <c r="H173" s="40"/>
      <c r="I173" s="212"/>
      <c r="J173" s="40"/>
      <c r="K173" s="40"/>
      <c r="L173" s="44"/>
      <c r="M173" s="213"/>
      <c r="N173" s="214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119</v>
      </c>
      <c r="AU173" s="17" t="s">
        <v>80</v>
      </c>
    </row>
    <row r="174" s="12" customFormat="1" ht="25.92" customHeight="1">
      <c r="A174" s="12"/>
      <c r="B174" s="181"/>
      <c r="C174" s="182"/>
      <c r="D174" s="183" t="s">
        <v>72</v>
      </c>
      <c r="E174" s="184" t="s">
        <v>317</v>
      </c>
      <c r="F174" s="184" t="s">
        <v>318</v>
      </c>
      <c r="G174" s="182"/>
      <c r="H174" s="182"/>
      <c r="I174" s="185"/>
      <c r="J174" s="186">
        <f>BK174</f>
        <v>0</v>
      </c>
      <c r="K174" s="182"/>
      <c r="L174" s="187"/>
      <c r="M174" s="188"/>
      <c r="N174" s="189"/>
      <c r="O174" s="189"/>
      <c r="P174" s="190">
        <f>P175</f>
        <v>0</v>
      </c>
      <c r="Q174" s="189"/>
      <c r="R174" s="190">
        <f>R175</f>
        <v>0.0027000000000000001</v>
      </c>
      <c r="S174" s="189"/>
      <c r="T174" s="191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2" t="s">
        <v>80</v>
      </c>
      <c r="AT174" s="193" t="s">
        <v>72</v>
      </c>
      <c r="AU174" s="193" t="s">
        <v>73</v>
      </c>
      <c r="AY174" s="192" t="s">
        <v>110</v>
      </c>
      <c r="BK174" s="194">
        <f>BK175</f>
        <v>0</v>
      </c>
    </row>
    <row r="175" s="12" customFormat="1" ht="22.8" customHeight="1">
      <c r="A175" s="12"/>
      <c r="B175" s="181"/>
      <c r="C175" s="182"/>
      <c r="D175" s="183" t="s">
        <v>72</v>
      </c>
      <c r="E175" s="195" t="s">
        <v>319</v>
      </c>
      <c r="F175" s="195" t="s">
        <v>320</v>
      </c>
      <c r="G175" s="182"/>
      <c r="H175" s="182"/>
      <c r="I175" s="185"/>
      <c r="J175" s="196">
        <f>BK175</f>
        <v>0</v>
      </c>
      <c r="K175" s="182"/>
      <c r="L175" s="187"/>
      <c r="M175" s="188"/>
      <c r="N175" s="189"/>
      <c r="O175" s="189"/>
      <c r="P175" s="190">
        <f>SUM(P176:P182)</f>
        <v>0</v>
      </c>
      <c r="Q175" s="189"/>
      <c r="R175" s="190">
        <f>SUM(R176:R182)</f>
        <v>0.0027000000000000001</v>
      </c>
      <c r="S175" s="189"/>
      <c r="T175" s="191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2" t="s">
        <v>80</v>
      </c>
      <c r="AT175" s="193" t="s">
        <v>72</v>
      </c>
      <c r="AU175" s="193" t="s">
        <v>78</v>
      </c>
      <c r="AY175" s="192" t="s">
        <v>110</v>
      </c>
      <c r="BK175" s="194">
        <f>SUM(BK176:BK182)</f>
        <v>0</v>
      </c>
    </row>
    <row r="176" s="2" customFormat="1" ht="16.5" customHeight="1">
      <c r="A176" s="38"/>
      <c r="B176" s="39"/>
      <c r="C176" s="197" t="s">
        <v>321</v>
      </c>
      <c r="D176" s="197" t="s">
        <v>112</v>
      </c>
      <c r="E176" s="198" t="s">
        <v>322</v>
      </c>
      <c r="F176" s="199" t="s">
        <v>323</v>
      </c>
      <c r="G176" s="200" t="s">
        <v>231</v>
      </c>
      <c r="H176" s="201">
        <v>3</v>
      </c>
      <c r="I176" s="202"/>
      <c r="J176" s="203">
        <f>ROUND(I176*H176,2)</f>
        <v>0</v>
      </c>
      <c r="K176" s="199" t="s">
        <v>216</v>
      </c>
      <c r="L176" s="44"/>
      <c r="M176" s="204" t="s">
        <v>19</v>
      </c>
      <c r="N176" s="205" t="s">
        <v>44</v>
      </c>
      <c r="O176" s="84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207</v>
      </c>
      <c r="AT176" s="208" t="s">
        <v>112</v>
      </c>
      <c r="AU176" s="208" t="s">
        <v>80</v>
      </c>
      <c r="AY176" s="17" t="s">
        <v>110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7" t="s">
        <v>78</v>
      </c>
      <c r="BK176" s="209">
        <f>ROUND(I176*H176,2)</f>
        <v>0</v>
      </c>
      <c r="BL176" s="17" t="s">
        <v>207</v>
      </c>
      <c r="BM176" s="208" t="s">
        <v>324</v>
      </c>
    </row>
    <row r="177" s="2" customFormat="1" ht="16.5" customHeight="1">
      <c r="A177" s="38"/>
      <c r="B177" s="39"/>
      <c r="C177" s="197" t="s">
        <v>325</v>
      </c>
      <c r="D177" s="197" t="s">
        <v>112</v>
      </c>
      <c r="E177" s="198" t="s">
        <v>326</v>
      </c>
      <c r="F177" s="199" t="s">
        <v>327</v>
      </c>
      <c r="G177" s="200" t="s">
        <v>231</v>
      </c>
      <c r="H177" s="201">
        <v>3</v>
      </c>
      <c r="I177" s="202"/>
      <c r="J177" s="203">
        <f>ROUND(I177*H177,2)</f>
        <v>0</v>
      </c>
      <c r="K177" s="199" t="s">
        <v>116</v>
      </c>
      <c r="L177" s="44"/>
      <c r="M177" s="204" t="s">
        <v>19</v>
      </c>
      <c r="N177" s="205" t="s">
        <v>44</v>
      </c>
      <c r="O177" s="84"/>
      <c r="P177" s="206">
        <f>O177*H177</f>
        <v>0</v>
      </c>
      <c r="Q177" s="206">
        <v>0.00089999999999999998</v>
      </c>
      <c r="R177" s="206">
        <f>Q177*H177</f>
        <v>0.0027000000000000001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207</v>
      </c>
      <c r="AT177" s="208" t="s">
        <v>112</v>
      </c>
      <c r="AU177" s="208" t="s">
        <v>80</v>
      </c>
      <c r="AY177" s="17" t="s">
        <v>110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7" t="s">
        <v>78</v>
      </c>
      <c r="BK177" s="209">
        <f>ROUND(I177*H177,2)</f>
        <v>0</v>
      </c>
      <c r="BL177" s="17" t="s">
        <v>207</v>
      </c>
      <c r="BM177" s="208" t="s">
        <v>328</v>
      </c>
    </row>
    <row r="178" s="2" customFormat="1">
      <c r="A178" s="38"/>
      <c r="B178" s="39"/>
      <c r="C178" s="40"/>
      <c r="D178" s="210" t="s">
        <v>119</v>
      </c>
      <c r="E178" s="40"/>
      <c r="F178" s="211" t="s">
        <v>329</v>
      </c>
      <c r="G178" s="40"/>
      <c r="H178" s="40"/>
      <c r="I178" s="212"/>
      <c r="J178" s="40"/>
      <c r="K178" s="40"/>
      <c r="L178" s="44"/>
      <c r="M178" s="213"/>
      <c r="N178" s="214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119</v>
      </c>
      <c r="AU178" s="17" t="s">
        <v>80</v>
      </c>
    </row>
    <row r="179" s="2" customFormat="1" ht="16.5" customHeight="1">
      <c r="A179" s="38"/>
      <c r="B179" s="39"/>
      <c r="C179" s="197" t="s">
        <v>330</v>
      </c>
      <c r="D179" s="197" t="s">
        <v>112</v>
      </c>
      <c r="E179" s="198" t="s">
        <v>331</v>
      </c>
      <c r="F179" s="199" t="s">
        <v>332</v>
      </c>
      <c r="G179" s="200" t="s">
        <v>210</v>
      </c>
      <c r="H179" s="201">
        <v>20</v>
      </c>
      <c r="I179" s="202"/>
      <c r="J179" s="203">
        <f>ROUND(I179*H179,2)</f>
        <v>0</v>
      </c>
      <c r="K179" s="199" t="s">
        <v>116</v>
      </c>
      <c r="L179" s="44"/>
      <c r="M179" s="204" t="s">
        <v>19</v>
      </c>
      <c r="N179" s="205" t="s">
        <v>44</v>
      </c>
      <c r="O179" s="84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8" t="s">
        <v>207</v>
      </c>
      <c r="AT179" s="208" t="s">
        <v>112</v>
      </c>
      <c r="AU179" s="208" t="s">
        <v>80</v>
      </c>
      <c r="AY179" s="17" t="s">
        <v>110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7" t="s">
        <v>78</v>
      </c>
      <c r="BK179" s="209">
        <f>ROUND(I179*H179,2)</f>
        <v>0</v>
      </c>
      <c r="BL179" s="17" t="s">
        <v>207</v>
      </c>
      <c r="BM179" s="208" t="s">
        <v>333</v>
      </c>
    </row>
    <row r="180" s="2" customFormat="1">
      <c r="A180" s="38"/>
      <c r="B180" s="39"/>
      <c r="C180" s="40"/>
      <c r="D180" s="210" t="s">
        <v>119</v>
      </c>
      <c r="E180" s="40"/>
      <c r="F180" s="211" t="s">
        <v>334</v>
      </c>
      <c r="G180" s="40"/>
      <c r="H180" s="40"/>
      <c r="I180" s="212"/>
      <c r="J180" s="40"/>
      <c r="K180" s="40"/>
      <c r="L180" s="44"/>
      <c r="M180" s="213"/>
      <c r="N180" s="214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119</v>
      </c>
      <c r="AU180" s="17" t="s">
        <v>80</v>
      </c>
    </row>
    <row r="181" s="2" customFormat="1" ht="24.15" customHeight="1">
      <c r="A181" s="38"/>
      <c r="B181" s="39"/>
      <c r="C181" s="197" t="s">
        <v>335</v>
      </c>
      <c r="D181" s="197" t="s">
        <v>112</v>
      </c>
      <c r="E181" s="198" t="s">
        <v>336</v>
      </c>
      <c r="F181" s="199" t="s">
        <v>337</v>
      </c>
      <c r="G181" s="200" t="s">
        <v>158</v>
      </c>
      <c r="H181" s="201">
        <v>0.0030000000000000001</v>
      </c>
      <c r="I181" s="202"/>
      <c r="J181" s="203">
        <f>ROUND(I181*H181,2)</f>
        <v>0</v>
      </c>
      <c r="K181" s="199" t="s">
        <v>116</v>
      </c>
      <c r="L181" s="44"/>
      <c r="M181" s="204" t="s">
        <v>19</v>
      </c>
      <c r="N181" s="205" t="s">
        <v>44</v>
      </c>
      <c r="O181" s="84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207</v>
      </c>
      <c r="AT181" s="208" t="s">
        <v>112</v>
      </c>
      <c r="AU181" s="208" t="s">
        <v>80</v>
      </c>
      <c r="AY181" s="17" t="s">
        <v>110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7" t="s">
        <v>78</v>
      </c>
      <c r="BK181" s="209">
        <f>ROUND(I181*H181,2)</f>
        <v>0</v>
      </c>
      <c r="BL181" s="17" t="s">
        <v>207</v>
      </c>
      <c r="BM181" s="208" t="s">
        <v>338</v>
      </c>
    </row>
    <row r="182" s="2" customFormat="1">
      <c r="A182" s="38"/>
      <c r="B182" s="39"/>
      <c r="C182" s="40"/>
      <c r="D182" s="210" t="s">
        <v>119</v>
      </c>
      <c r="E182" s="40"/>
      <c r="F182" s="211" t="s">
        <v>339</v>
      </c>
      <c r="G182" s="40"/>
      <c r="H182" s="40"/>
      <c r="I182" s="212"/>
      <c r="J182" s="40"/>
      <c r="K182" s="40"/>
      <c r="L182" s="44"/>
      <c r="M182" s="248"/>
      <c r="N182" s="249"/>
      <c r="O182" s="250"/>
      <c r="P182" s="250"/>
      <c r="Q182" s="250"/>
      <c r="R182" s="250"/>
      <c r="S182" s="250"/>
      <c r="T182" s="251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119</v>
      </c>
      <c r="AU182" s="17" t="s">
        <v>80</v>
      </c>
    </row>
    <row r="183" s="2" customFormat="1" ht="6.96" customHeight="1">
      <c r="A183" s="38"/>
      <c r="B183" s="59"/>
      <c r="C183" s="60"/>
      <c r="D183" s="60"/>
      <c r="E183" s="60"/>
      <c r="F183" s="60"/>
      <c r="G183" s="60"/>
      <c r="H183" s="60"/>
      <c r="I183" s="60"/>
      <c r="J183" s="60"/>
      <c r="K183" s="60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EOnMup8LWzEcriROae5H1sZbdvyyNzymQ8Jabc/s4kwcFuGuonpfTsvTQGXU3xqKtaOPLErV5I14i/4j0Q2aaA==" hashValue="GTxxwvyc6JtGB0kACWGkUR3sDZt+xQBFvR76uM/eDMY2m+k86kuhnEHj0qNRTfyvZ/IStNV7zt1SnHoVNEQ3ag==" algorithmName="SHA-512" password="CC35"/>
  <autoFilter ref="C81:K182"/>
  <mergeCells count="6">
    <mergeCell ref="E7:H7"/>
    <mergeCell ref="E16:H16"/>
    <mergeCell ref="E25:H25"/>
    <mergeCell ref="E46:H46"/>
    <mergeCell ref="E74:H74"/>
    <mergeCell ref="L2:V2"/>
  </mergeCells>
  <hyperlinks>
    <hyperlink ref="F86" r:id="rId1" display="https://podminky.urs.cz/item/CS_URS_2021_02/132251252"/>
    <hyperlink ref="F89" r:id="rId2" display="https://podminky.urs.cz/item/CS_URS_2021_02/132254101"/>
    <hyperlink ref="F92" r:id="rId3" display="https://podminky.urs.cz/item/CS_URS_2021_02/162211311"/>
    <hyperlink ref="F94" r:id="rId4" display="https://podminky.urs.cz/item/CS_URS_2021_02/162211319"/>
    <hyperlink ref="F96" r:id="rId5" display="https://podminky.urs.cz/item/CS_URS_2021_02/162751117"/>
    <hyperlink ref="F99" r:id="rId6" display="https://podminky.urs.cz/item/CS_URS_2021_02/162751119"/>
    <hyperlink ref="F102" r:id="rId7" display="https://podminky.urs.cz/item/CS_URS_2021_02/167111101"/>
    <hyperlink ref="F104" r:id="rId8" display="https://podminky.urs.cz/item/CS_URS_2021_02/94620001"/>
    <hyperlink ref="F107" r:id="rId9" display="https://podminky.urs.cz/item/CS_URS_2021_02/174111101"/>
    <hyperlink ref="F112" r:id="rId10" display="https://podminky.urs.cz/item/CS_URS_2021_02/175111101"/>
    <hyperlink ref="F115" r:id="rId11" display="https://podminky.urs.cz/item/CS_URS_2021_02/58337310"/>
    <hyperlink ref="F119" r:id="rId12" display="https://podminky.urs.cz/item/CS_URS_2021_02/411321313"/>
    <hyperlink ref="F122" r:id="rId13" display="https://podminky.urs.cz/item/CS_URS_2021_02/411362021"/>
    <hyperlink ref="F125" r:id="rId14" display="https://podminky.urs.cz/item/CS_URS_2021_02/452321141"/>
    <hyperlink ref="F128" r:id="rId15" display="https://podminky.urs.cz/item/CS_URS_2021_02/452368211"/>
    <hyperlink ref="F132" r:id="rId16" display="https://podminky.urs.cz/item/CS_URS_2021_02/359901212"/>
    <hyperlink ref="F135" r:id="rId17" display="https://podminky.urs.cz/item/CS_URS_2021_02/871265211"/>
    <hyperlink ref="F138" r:id="rId18" display="https://podminky.urs.cz/item/CS_URS_2021_02/877265211"/>
    <hyperlink ref="F140" r:id="rId19" display="https://podminky.urs.cz/item/CS_URS_2021_02/28617180"/>
    <hyperlink ref="F142" r:id="rId20" display="https://podminky.urs.cz/item/CS_URS_2021_02/28617190"/>
    <hyperlink ref="F144" r:id="rId21" display="https://podminky.urs.cz/item/CS_URS_2021_02/28612243"/>
    <hyperlink ref="F148" r:id="rId22" display="https://podminky.urs.cz/item/CS_URS_2021_02/894608211"/>
    <hyperlink ref="F152" r:id="rId23" display="https://podminky.urs.cz/item/CS_URS_2021_02/899620131"/>
    <hyperlink ref="F155" r:id="rId24" display="https://podminky.urs.cz/item/CS_URS_2021_02/899640111"/>
    <hyperlink ref="F159" r:id="rId25" display="https://podminky.urs.cz/item/CS_URS_2021_02/721210813"/>
    <hyperlink ref="F161" r:id="rId26" display="https://podminky.urs.cz/item/CS_URS_2021_02/871275811"/>
    <hyperlink ref="F165" r:id="rId27" display="https://podminky.urs.cz/item/CS_URS_2021_02/997013511"/>
    <hyperlink ref="F167" r:id="rId28" display="https://podminky.urs.cz/item/CS_URS_2021_02/997013509"/>
    <hyperlink ref="F170" r:id="rId29" display="https://podminky.urs.cz/item/CS_URS_2021_02/94620250"/>
    <hyperlink ref="F173" r:id="rId30" display="https://podminky.urs.cz/item/CS_URS_2021_02/998276101"/>
    <hyperlink ref="F178" r:id="rId31" display="https://podminky.urs.cz/item/CS_URS_2021_02/721211403"/>
    <hyperlink ref="F180" r:id="rId32" display="https://podminky.urs.cz/item/CS_URS_2021_02/721910922"/>
    <hyperlink ref="F182" r:id="rId33" display="https://podminky.urs.cz/item/CS_URS_2021_02/9987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2" customWidth="1"/>
    <col min="2" max="2" width="1.667969" style="252" customWidth="1"/>
    <col min="3" max="4" width="5" style="252" customWidth="1"/>
    <col min="5" max="5" width="11.66016" style="252" customWidth="1"/>
    <col min="6" max="6" width="9.160156" style="252" customWidth="1"/>
    <col min="7" max="7" width="5" style="252" customWidth="1"/>
    <col min="8" max="8" width="77.83203" style="252" customWidth="1"/>
    <col min="9" max="10" width="20" style="252" customWidth="1"/>
    <col min="11" max="11" width="1.667969" style="252" customWidth="1"/>
  </cols>
  <sheetData>
    <row r="1" s="1" customFormat="1" ht="37.5" customHeight="1"/>
    <row r="2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="15" customFormat="1" ht="45" customHeight="1">
      <c r="B3" s="256"/>
      <c r="C3" s="257" t="s">
        <v>340</v>
      </c>
      <c r="D3" s="257"/>
      <c r="E3" s="257"/>
      <c r="F3" s="257"/>
      <c r="G3" s="257"/>
      <c r="H3" s="257"/>
      <c r="I3" s="257"/>
      <c r="J3" s="257"/>
      <c r="K3" s="258"/>
    </row>
    <row r="4" s="1" customFormat="1" ht="25.5" customHeight="1">
      <c r="B4" s="259"/>
      <c r="C4" s="260" t="s">
        <v>341</v>
      </c>
      <c r="D4" s="260"/>
      <c r="E4" s="260"/>
      <c r="F4" s="260"/>
      <c r="G4" s="260"/>
      <c r="H4" s="260"/>
      <c r="I4" s="260"/>
      <c r="J4" s="260"/>
      <c r="K4" s="261"/>
    </row>
    <row r="5" s="1" customFormat="1" ht="5.25" customHeight="1">
      <c r="B5" s="259"/>
      <c r="C5" s="262"/>
      <c r="D5" s="262"/>
      <c r="E5" s="262"/>
      <c r="F5" s="262"/>
      <c r="G5" s="262"/>
      <c r="H5" s="262"/>
      <c r="I5" s="262"/>
      <c r="J5" s="262"/>
      <c r="K5" s="261"/>
    </row>
    <row r="6" s="1" customFormat="1" ht="15" customHeight="1">
      <c r="B6" s="259"/>
      <c r="C6" s="263" t="s">
        <v>342</v>
      </c>
      <c r="D6" s="263"/>
      <c r="E6" s="263"/>
      <c r="F6" s="263"/>
      <c r="G6" s="263"/>
      <c r="H6" s="263"/>
      <c r="I6" s="263"/>
      <c r="J6" s="263"/>
      <c r="K6" s="261"/>
    </row>
    <row r="7" s="1" customFormat="1" ht="15" customHeight="1">
      <c r="B7" s="264"/>
      <c r="C7" s="263" t="s">
        <v>343</v>
      </c>
      <c r="D7" s="263"/>
      <c r="E7" s="263"/>
      <c r="F7" s="263"/>
      <c r="G7" s="263"/>
      <c r="H7" s="263"/>
      <c r="I7" s="263"/>
      <c r="J7" s="263"/>
      <c r="K7" s="261"/>
    </row>
    <row r="8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="1" customFormat="1" ht="15" customHeight="1">
      <c r="B9" s="264"/>
      <c r="C9" s="263" t="s">
        <v>344</v>
      </c>
      <c r="D9" s="263"/>
      <c r="E9" s="263"/>
      <c r="F9" s="263"/>
      <c r="G9" s="263"/>
      <c r="H9" s="263"/>
      <c r="I9" s="263"/>
      <c r="J9" s="263"/>
      <c r="K9" s="261"/>
    </row>
    <row r="10" s="1" customFormat="1" ht="15" customHeight="1">
      <c r="B10" s="264"/>
      <c r="C10" s="263"/>
      <c r="D10" s="263" t="s">
        <v>345</v>
      </c>
      <c r="E10" s="263"/>
      <c r="F10" s="263"/>
      <c r="G10" s="263"/>
      <c r="H10" s="263"/>
      <c r="I10" s="263"/>
      <c r="J10" s="263"/>
      <c r="K10" s="261"/>
    </row>
    <row r="11" s="1" customFormat="1" ht="15" customHeight="1">
      <c r="B11" s="264"/>
      <c r="C11" s="265"/>
      <c r="D11" s="263" t="s">
        <v>346</v>
      </c>
      <c r="E11" s="263"/>
      <c r="F11" s="263"/>
      <c r="G11" s="263"/>
      <c r="H11" s="263"/>
      <c r="I11" s="263"/>
      <c r="J11" s="263"/>
      <c r="K11" s="261"/>
    </row>
    <row r="12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="1" customFormat="1" ht="15" customHeight="1">
      <c r="B13" s="264"/>
      <c r="C13" s="265"/>
      <c r="D13" s="266" t="s">
        <v>347</v>
      </c>
      <c r="E13" s="263"/>
      <c r="F13" s="263"/>
      <c r="G13" s="263"/>
      <c r="H13" s="263"/>
      <c r="I13" s="263"/>
      <c r="J13" s="263"/>
      <c r="K13" s="261"/>
    </row>
    <row r="14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="1" customFormat="1" ht="15" customHeight="1">
      <c r="B15" s="264"/>
      <c r="C15" s="265"/>
      <c r="D15" s="263" t="s">
        <v>348</v>
      </c>
      <c r="E15" s="263"/>
      <c r="F15" s="263"/>
      <c r="G15" s="263"/>
      <c r="H15" s="263"/>
      <c r="I15" s="263"/>
      <c r="J15" s="263"/>
      <c r="K15" s="261"/>
    </row>
    <row r="16" s="1" customFormat="1" ht="15" customHeight="1">
      <c r="B16" s="264"/>
      <c r="C16" s="265"/>
      <c r="D16" s="263" t="s">
        <v>349</v>
      </c>
      <c r="E16" s="263"/>
      <c r="F16" s="263"/>
      <c r="G16" s="263"/>
      <c r="H16" s="263"/>
      <c r="I16" s="263"/>
      <c r="J16" s="263"/>
      <c r="K16" s="261"/>
    </row>
    <row r="17" s="1" customFormat="1" ht="15" customHeight="1">
      <c r="B17" s="264"/>
      <c r="C17" s="265"/>
      <c r="D17" s="263" t="s">
        <v>350</v>
      </c>
      <c r="E17" s="263"/>
      <c r="F17" s="263"/>
      <c r="G17" s="263"/>
      <c r="H17" s="263"/>
      <c r="I17" s="263"/>
      <c r="J17" s="263"/>
      <c r="K17" s="261"/>
    </row>
    <row r="18" s="1" customFormat="1" ht="15" customHeight="1">
      <c r="B18" s="264"/>
      <c r="C18" s="265"/>
      <c r="D18" s="265"/>
      <c r="E18" s="267" t="s">
        <v>77</v>
      </c>
      <c r="F18" s="263" t="s">
        <v>351</v>
      </c>
      <c r="G18" s="263"/>
      <c r="H18" s="263"/>
      <c r="I18" s="263"/>
      <c r="J18" s="263"/>
      <c r="K18" s="261"/>
    </row>
    <row r="19" s="1" customFormat="1" ht="15" customHeight="1">
      <c r="B19" s="264"/>
      <c r="C19" s="265"/>
      <c r="D19" s="265"/>
      <c r="E19" s="267" t="s">
        <v>352</v>
      </c>
      <c r="F19" s="263" t="s">
        <v>353</v>
      </c>
      <c r="G19" s="263"/>
      <c r="H19" s="263"/>
      <c r="I19" s="263"/>
      <c r="J19" s="263"/>
      <c r="K19" s="261"/>
    </row>
    <row r="20" s="1" customFormat="1" ht="15" customHeight="1">
      <c r="B20" s="264"/>
      <c r="C20" s="265"/>
      <c r="D20" s="265"/>
      <c r="E20" s="267" t="s">
        <v>354</v>
      </c>
      <c r="F20" s="263" t="s">
        <v>355</v>
      </c>
      <c r="G20" s="263"/>
      <c r="H20" s="263"/>
      <c r="I20" s="263"/>
      <c r="J20" s="263"/>
      <c r="K20" s="261"/>
    </row>
    <row r="21" s="1" customFormat="1" ht="15" customHeight="1">
      <c r="B21" s="264"/>
      <c r="C21" s="265"/>
      <c r="D21" s="265"/>
      <c r="E21" s="267" t="s">
        <v>356</v>
      </c>
      <c r="F21" s="263" t="s">
        <v>357</v>
      </c>
      <c r="G21" s="263"/>
      <c r="H21" s="263"/>
      <c r="I21" s="263"/>
      <c r="J21" s="263"/>
      <c r="K21" s="261"/>
    </row>
    <row r="22" s="1" customFormat="1" ht="15" customHeight="1">
      <c r="B22" s="264"/>
      <c r="C22" s="265"/>
      <c r="D22" s="265"/>
      <c r="E22" s="267" t="s">
        <v>358</v>
      </c>
      <c r="F22" s="263" t="s">
        <v>359</v>
      </c>
      <c r="G22" s="263"/>
      <c r="H22" s="263"/>
      <c r="I22" s="263"/>
      <c r="J22" s="263"/>
      <c r="K22" s="261"/>
    </row>
    <row r="23" s="1" customFormat="1" ht="15" customHeight="1">
      <c r="B23" s="264"/>
      <c r="C23" s="265"/>
      <c r="D23" s="265"/>
      <c r="E23" s="267" t="s">
        <v>360</v>
      </c>
      <c r="F23" s="263" t="s">
        <v>361</v>
      </c>
      <c r="G23" s="263"/>
      <c r="H23" s="263"/>
      <c r="I23" s="263"/>
      <c r="J23" s="263"/>
      <c r="K23" s="261"/>
    </row>
    <row r="24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="1" customFormat="1" ht="15" customHeight="1">
      <c r="B25" s="264"/>
      <c r="C25" s="263" t="s">
        <v>362</v>
      </c>
      <c r="D25" s="263"/>
      <c r="E25" s="263"/>
      <c r="F25" s="263"/>
      <c r="G25" s="263"/>
      <c r="H25" s="263"/>
      <c r="I25" s="263"/>
      <c r="J25" s="263"/>
      <c r="K25" s="261"/>
    </row>
    <row r="26" s="1" customFormat="1" ht="15" customHeight="1">
      <c r="B26" s="264"/>
      <c r="C26" s="263" t="s">
        <v>363</v>
      </c>
      <c r="D26" s="263"/>
      <c r="E26" s="263"/>
      <c r="F26" s="263"/>
      <c r="G26" s="263"/>
      <c r="H26" s="263"/>
      <c r="I26" s="263"/>
      <c r="J26" s="263"/>
      <c r="K26" s="261"/>
    </row>
    <row r="27" s="1" customFormat="1" ht="15" customHeight="1">
      <c r="B27" s="264"/>
      <c r="C27" s="263"/>
      <c r="D27" s="263" t="s">
        <v>364</v>
      </c>
      <c r="E27" s="263"/>
      <c r="F27" s="263"/>
      <c r="G27" s="263"/>
      <c r="H27" s="263"/>
      <c r="I27" s="263"/>
      <c r="J27" s="263"/>
      <c r="K27" s="261"/>
    </row>
    <row r="28" s="1" customFormat="1" ht="15" customHeight="1">
      <c r="B28" s="264"/>
      <c r="C28" s="265"/>
      <c r="D28" s="263" t="s">
        <v>365</v>
      </c>
      <c r="E28" s="263"/>
      <c r="F28" s="263"/>
      <c r="G28" s="263"/>
      <c r="H28" s="263"/>
      <c r="I28" s="263"/>
      <c r="J28" s="263"/>
      <c r="K28" s="261"/>
    </row>
    <row r="29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="1" customFormat="1" ht="15" customHeight="1">
      <c r="B30" s="264"/>
      <c r="C30" s="265"/>
      <c r="D30" s="263" t="s">
        <v>366</v>
      </c>
      <c r="E30" s="263"/>
      <c r="F30" s="263"/>
      <c r="G30" s="263"/>
      <c r="H30" s="263"/>
      <c r="I30" s="263"/>
      <c r="J30" s="263"/>
      <c r="K30" s="261"/>
    </row>
    <row r="31" s="1" customFormat="1" ht="15" customHeight="1">
      <c r="B31" s="264"/>
      <c r="C31" s="265"/>
      <c r="D31" s="263" t="s">
        <v>367</v>
      </c>
      <c r="E31" s="263"/>
      <c r="F31" s="263"/>
      <c r="G31" s="263"/>
      <c r="H31" s="263"/>
      <c r="I31" s="263"/>
      <c r="J31" s="263"/>
      <c r="K31" s="261"/>
    </row>
    <row r="32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="1" customFormat="1" ht="15" customHeight="1">
      <c r="B33" s="264"/>
      <c r="C33" s="265"/>
      <c r="D33" s="263" t="s">
        <v>368</v>
      </c>
      <c r="E33" s="263"/>
      <c r="F33" s="263"/>
      <c r="G33" s="263"/>
      <c r="H33" s="263"/>
      <c r="I33" s="263"/>
      <c r="J33" s="263"/>
      <c r="K33" s="261"/>
    </row>
    <row r="34" s="1" customFormat="1" ht="15" customHeight="1">
      <c r="B34" s="264"/>
      <c r="C34" s="265"/>
      <c r="D34" s="263" t="s">
        <v>369</v>
      </c>
      <c r="E34" s="263"/>
      <c r="F34" s="263"/>
      <c r="G34" s="263"/>
      <c r="H34" s="263"/>
      <c r="I34" s="263"/>
      <c r="J34" s="263"/>
      <c r="K34" s="261"/>
    </row>
    <row r="35" s="1" customFormat="1" ht="15" customHeight="1">
      <c r="B35" s="264"/>
      <c r="C35" s="265"/>
      <c r="D35" s="263" t="s">
        <v>370</v>
      </c>
      <c r="E35" s="263"/>
      <c r="F35" s="263"/>
      <c r="G35" s="263"/>
      <c r="H35" s="263"/>
      <c r="I35" s="263"/>
      <c r="J35" s="263"/>
      <c r="K35" s="261"/>
    </row>
    <row r="36" s="1" customFormat="1" ht="15" customHeight="1">
      <c r="B36" s="264"/>
      <c r="C36" s="265"/>
      <c r="D36" s="263"/>
      <c r="E36" s="266" t="s">
        <v>96</v>
      </c>
      <c r="F36" s="263"/>
      <c r="G36" s="263" t="s">
        <v>371</v>
      </c>
      <c r="H36" s="263"/>
      <c r="I36" s="263"/>
      <c r="J36" s="263"/>
      <c r="K36" s="261"/>
    </row>
    <row r="37" s="1" customFormat="1" ht="30.75" customHeight="1">
      <c r="B37" s="264"/>
      <c r="C37" s="265"/>
      <c r="D37" s="263"/>
      <c r="E37" s="266" t="s">
        <v>372</v>
      </c>
      <c r="F37" s="263"/>
      <c r="G37" s="263" t="s">
        <v>373</v>
      </c>
      <c r="H37" s="263"/>
      <c r="I37" s="263"/>
      <c r="J37" s="263"/>
      <c r="K37" s="261"/>
    </row>
    <row r="38" s="1" customFormat="1" ht="15" customHeight="1">
      <c r="B38" s="264"/>
      <c r="C38" s="265"/>
      <c r="D38" s="263"/>
      <c r="E38" s="266" t="s">
        <v>54</v>
      </c>
      <c r="F38" s="263"/>
      <c r="G38" s="263" t="s">
        <v>374</v>
      </c>
      <c r="H38" s="263"/>
      <c r="I38" s="263"/>
      <c r="J38" s="263"/>
      <c r="K38" s="261"/>
    </row>
    <row r="39" s="1" customFormat="1" ht="15" customHeight="1">
      <c r="B39" s="264"/>
      <c r="C39" s="265"/>
      <c r="D39" s="263"/>
      <c r="E39" s="266" t="s">
        <v>55</v>
      </c>
      <c r="F39" s="263"/>
      <c r="G39" s="263" t="s">
        <v>375</v>
      </c>
      <c r="H39" s="263"/>
      <c r="I39" s="263"/>
      <c r="J39" s="263"/>
      <c r="K39" s="261"/>
    </row>
    <row r="40" s="1" customFormat="1" ht="15" customHeight="1">
      <c r="B40" s="264"/>
      <c r="C40" s="265"/>
      <c r="D40" s="263"/>
      <c r="E40" s="266" t="s">
        <v>97</v>
      </c>
      <c r="F40" s="263"/>
      <c r="G40" s="263" t="s">
        <v>376</v>
      </c>
      <c r="H40" s="263"/>
      <c r="I40" s="263"/>
      <c r="J40" s="263"/>
      <c r="K40" s="261"/>
    </row>
    <row r="41" s="1" customFormat="1" ht="15" customHeight="1">
      <c r="B41" s="264"/>
      <c r="C41" s="265"/>
      <c r="D41" s="263"/>
      <c r="E41" s="266" t="s">
        <v>98</v>
      </c>
      <c r="F41" s="263"/>
      <c r="G41" s="263" t="s">
        <v>377</v>
      </c>
      <c r="H41" s="263"/>
      <c r="I41" s="263"/>
      <c r="J41" s="263"/>
      <c r="K41" s="261"/>
    </row>
    <row r="42" s="1" customFormat="1" ht="15" customHeight="1">
      <c r="B42" s="264"/>
      <c r="C42" s="265"/>
      <c r="D42" s="263"/>
      <c r="E42" s="266" t="s">
        <v>378</v>
      </c>
      <c r="F42" s="263"/>
      <c r="G42" s="263" t="s">
        <v>379</v>
      </c>
      <c r="H42" s="263"/>
      <c r="I42" s="263"/>
      <c r="J42" s="263"/>
      <c r="K42" s="261"/>
    </row>
    <row r="43" s="1" customFormat="1" ht="15" customHeight="1">
      <c r="B43" s="264"/>
      <c r="C43" s="265"/>
      <c r="D43" s="263"/>
      <c r="E43" s="266"/>
      <c r="F43" s="263"/>
      <c r="G43" s="263" t="s">
        <v>380</v>
      </c>
      <c r="H43" s="263"/>
      <c r="I43" s="263"/>
      <c r="J43" s="263"/>
      <c r="K43" s="261"/>
    </row>
    <row r="44" s="1" customFormat="1" ht="15" customHeight="1">
      <c r="B44" s="264"/>
      <c r="C44" s="265"/>
      <c r="D44" s="263"/>
      <c r="E44" s="266" t="s">
        <v>381</v>
      </c>
      <c r="F44" s="263"/>
      <c r="G44" s="263" t="s">
        <v>382</v>
      </c>
      <c r="H44" s="263"/>
      <c r="I44" s="263"/>
      <c r="J44" s="263"/>
      <c r="K44" s="261"/>
    </row>
    <row r="45" s="1" customFormat="1" ht="15" customHeight="1">
      <c r="B45" s="264"/>
      <c r="C45" s="265"/>
      <c r="D45" s="263"/>
      <c r="E45" s="266" t="s">
        <v>100</v>
      </c>
      <c r="F45" s="263"/>
      <c r="G45" s="263" t="s">
        <v>383</v>
      </c>
      <c r="H45" s="263"/>
      <c r="I45" s="263"/>
      <c r="J45" s="263"/>
      <c r="K45" s="261"/>
    </row>
    <row r="46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="1" customFormat="1" ht="15" customHeight="1">
      <c r="B47" s="264"/>
      <c r="C47" s="265"/>
      <c r="D47" s="263" t="s">
        <v>384</v>
      </c>
      <c r="E47" s="263"/>
      <c r="F47" s="263"/>
      <c r="G47" s="263"/>
      <c r="H47" s="263"/>
      <c r="I47" s="263"/>
      <c r="J47" s="263"/>
      <c r="K47" s="261"/>
    </row>
    <row r="48" s="1" customFormat="1" ht="15" customHeight="1">
      <c r="B48" s="264"/>
      <c r="C48" s="265"/>
      <c r="D48" s="265"/>
      <c r="E48" s="263" t="s">
        <v>385</v>
      </c>
      <c r="F48" s="263"/>
      <c r="G48" s="263"/>
      <c r="H48" s="263"/>
      <c r="I48" s="263"/>
      <c r="J48" s="263"/>
      <c r="K48" s="261"/>
    </row>
    <row r="49" s="1" customFormat="1" ht="15" customHeight="1">
      <c r="B49" s="264"/>
      <c r="C49" s="265"/>
      <c r="D49" s="265"/>
      <c r="E49" s="263" t="s">
        <v>386</v>
      </c>
      <c r="F49" s="263"/>
      <c r="G49" s="263"/>
      <c r="H49" s="263"/>
      <c r="I49" s="263"/>
      <c r="J49" s="263"/>
      <c r="K49" s="261"/>
    </row>
    <row r="50" s="1" customFormat="1" ht="15" customHeight="1">
      <c r="B50" s="264"/>
      <c r="C50" s="265"/>
      <c r="D50" s="265"/>
      <c r="E50" s="263" t="s">
        <v>387</v>
      </c>
      <c r="F50" s="263"/>
      <c r="G50" s="263"/>
      <c r="H50" s="263"/>
      <c r="I50" s="263"/>
      <c r="J50" s="263"/>
      <c r="K50" s="261"/>
    </row>
    <row r="51" s="1" customFormat="1" ht="15" customHeight="1">
      <c r="B51" s="264"/>
      <c r="C51" s="265"/>
      <c r="D51" s="263" t="s">
        <v>388</v>
      </c>
      <c r="E51" s="263"/>
      <c r="F51" s="263"/>
      <c r="G51" s="263"/>
      <c r="H51" s="263"/>
      <c r="I51" s="263"/>
      <c r="J51" s="263"/>
      <c r="K51" s="261"/>
    </row>
    <row r="52" s="1" customFormat="1" ht="25.5" customHeight="1">
      <c r="B52" s="259"/>
      <c r="C52" s="260" t="s">
        <v>389</v>
      </c>
      <c r="D52" s="260"/>
      <c r="E52" s="260"/>
      <c r="F52" s="260"/>
      <c r="G52" s="260"/>
      <c r="H52" s="260"/>
      <c r="I52" s="260"/>
      <c r="J52" s="260"/>
      <c r="K52" s="261"/>
    </row>
    <row r="53" s="1" customFormat="1" ht="5.25" customHeight="1">
      <c r="B53" s="259"/>
      <c r="C53" s="262"/>
      <c r="D53" s="262"/>
      <c r="E53" s="262"/>
      <c r="F53" s="262"/>
      <c r="G53" s="262"/>
      <c r="H53" s="262"/>
      <c r="I53" s="262"/>
      <c r="J53" s="262"/>
      <c r="K53" s="261"/>
    </row>
    <row r="54" s="1" customFormat="1" ht="15" customHeight="1">
      <c r="B54" s="259"/>
      <c r="C54" s="263" t="s">
        <v>390</v>
      </c>
      <c r="D54" s="263"/>
      <c r="E54" s="263"/>
      <c r="F54" s="263"/>
      <c r="G54" s="263"/>
      <c r="H54" s="263"/>
      <c r="I54" s="263"/>
      <c r="J54" s="263"/>
      <c r="K54" s="261"/>
    </row>
    <row r="55" s="1" customFormat="1" ht="15" customHeight="1">
      <c r="B55" s="259"/>
      <c r="C55" s="263" t="s">
        <v>391</v>
      </c>
      <c r="D55" s="263"/>
      <c r="E55" s="263"/>
      <c r="F55" s="263"/>
      <c r="G55" s="263"/>
      <c r="H55" s="263"/>
      <c r="I55" s="263"/>
      <c r="J55" s="263"/>
      <c r="K55" s="261"/>
    </row>
    <row r="56" s="1" customFormat="1" ht="12.75" customHeight="1">
      <c r="B56" s="259"/>
      <c r="C56" s="263"/>
      <c r="D56" s="263"/>
      <c r="E56" s="263"/>
      <c r="F56" s="263"/>
      <c r="G56" s="263"/>
      <c r="H56" s="263"/>
      <c r="I56" s="263"/>
      <c r="J56" s="263"/>
      <c r="K56" s="261"/>
    </row>
    <row r="57" s="1" customFormat="1" ht="15" customHeight="1">
      <c r="B57" s="259"/>
      <c r="C57" s="263" t="s">
        <v>392</v>
      </c>
      <c r="D57" s="263"/>
      <c r="E57" s="263"/>
      <c r="F57" s="263"/>
      <c r="G57" s="263"/>
      <c r="H57" s="263"/>
      <c r="I57" s="263"/>
      <c r="J57" s="263"/>
      <c r="K57" s="261"/>
    </row>
    <row r="58" s="1" customFormat="1" ht="15" customHeight="1">
      <c r="B58" s="259"/>
      <c r="C58" s="265"/>
      <c r="D58" s="263" t="s">
        <v>393</v>
      </c>
      <c r="E58" s="263"/>
      <c r="F58" s="263"/>
      <c r="G58" s="263"/>
      <c r="H58" s="263"/>
      <c r="I58" s="263"/>
      <c r="J58" s="263"/>
      <c r="K58" s="261"/>
    </row>
    <row r="59" s="1" customFormat="1" ht="15" customHeight="1">
      <c r="B59" s="259"/>
      <c r="C59" s="265"/>
      <c r="D59" s="263" t="s">
        <v>394</v>
      </c>
      <c r="E59" s="263"/>
      <c r="F59" s="263"/>
      <c r="G59" s="263"/>
      <c r="H59" s="263"/>
      <c r="I59" s="263"/>
      <c r="J59" s="263"/>
      <c r="K59" s="261"/>
    </row>
    <row r="60" s="1" customFormat="1" ht="15" customHeight="1">
      <c r="B60" s="259"/>
      <c r="C60" s="265"/>
      <c r="D60" s="263" t="s">
        <v>395</v>
      </c>
      <c r="E60" s="263"/>
      <c r="F60" s="263"/>
      <c r="G60" s="263"/>
      <c r="H60" s="263"/>
      <c r="I60" s="263"/>
      <c r="J60" s="263"/>
      <c r="K60" s="261"/>
    </row>
    <row r="61" s="1" customFormat="1" ht="15" customHeight="1">
      <c r="B61" s="259"/>
      <c r="C61" s="265"/>
      <c r="D61" s="263" t="s">
        <v>396</v>
      </c>
      <c r="E61" s="263"/>
      <c r="F61" s="263"/>
      <c r="G61" s="263"/>
      <c r="H61" s="263"/>
      <c r="I61" s="263"/>
      <c r="J61" s="263"/>
      <c r="K61" s="261"/>
    </row>
    <row r="62" s="1" customFormat="1" ht="15" customHeight="1">
      <c r="B62" s="259"/>
      <c r="C62" s="265"/>
      <c r="D62" s="268" t="s">
        <v>397</v>
      </c>
      <c r="E62" s="268"/>
      <c r="F62" s="268"/>
      <c r="G62" s="268"/>
      <c r="H62" s="268"/>
      <c r="I62" s="268"/>
      <c r="J62" s="268"/>
      <c r="K62" s="261"/>
    </row>
    <row r="63" s="1" customFormat="1" ht="15" customHeight="1">
      <c r="B63" s="259"/>
      <c r="C63" s="265"/>
      <c r="D63" s="263" t="s">
        <v>398</v>
      </c>
      <c r="E63" s="263"/>
      <c r="F63" s="263"/>
      <c r="G63" s="263"/>
      <c r="H63" s="263"/>
      <c r="I63" s="263"/>
      <c r="J63" s="263"/>
      <c r="K63" s="261"/>
    </row>
    <row r="64" s="1" customFormat="1" ht="12.75" customHeight="1">
      <c r="B64" s="259"/>
      <c r="C64" s="265"/>
      <c r="D64" s="265"/>
      <c r="E64" s="269"/>
      <c r="F64" s="265"/>
      <c r="G64" s="265"/>
      <c r="H64" s="265"/>
      <c r="I64" s="265"/>
      <c r="J64" s="265"/>
      <c r="K64" s="261"/>
    </row>
    <row r="65" s="1" customFormat="1" ht="15" customHeight="1">
      <c r="B65" s="259"/>
      <c r="C65" s="265"/>
      <c r="D65" s="263" t="s">
        <v>399</v>
      </c>
      <c r="E65" s="263"/>
      <c r="F65" s="263"/>
      <c r="G65" s="263"/>
      <c r="H65" s="263"/>
      <c r="I65" s="263"/>
      <c r="J65" s="263"/>
      <c r="K65" s="261"/>
    </row>
    <row r="66" s="1" customFormat="1" ht="15" customHeight="1">
      <c r="B66" s="259"/>
      <c r="C66" s="265"/>
      <c r="D66" s="268" t="s">
        <v>400</v>
      </c>
      <c r="E66" s="268"/>
      <c r="F66" s="268"/>
      <c r="G66" s="268"/>
      <c r="H66" s="268"/>
      <c r="I66" s="268"/>
      <c r="J66" s="268"/>
      <c r="K66" s="261"/>
    </row>
    <row r="67" s="1" customFormat="1" ht="15" customHeight="1">
      <c r="B67" s="259"/>
      <c r="C67" s="265"/>
      <c r="D67" s="263" t="s">
        <v>401</v>
      </c>
      <c r="E67" s="263"/>
      <c r="F67" s="263"/>
      <c r="G67" s="263"/>
      <c r="H67" s="263"/>
      <c r="I67" s="263"/>
      <c r="J67" s="263"/>
      <c r="K67" s="261"/>
    </row>
    <row r="68" s="1" customFormat="1" ht="15" customHeight="1">
      <c r="B68" s="259"/>
      <c r="C68" s="265"/>
      <c r="D68" s="263" t="s">
        <v>402</v>
      </c>
      <c r="E68" s="263"/>
      <c r="F68" s="263"/>
      <c r="G68" s="263"/>
      <c r="H68" s="263"/>
      <c r="I68" s="263"/>
      <c r="J68" s="263"/>
      <c r="K68" s="261"/>
    </row>
    <row r="69" s="1" customFormat="1" ht="15" customHeight="1">
      <c r="B69" s="259"/>
      <c r="C69" s="265"/>
      <c r="D69" s="263" t="s">
        <v>403</v>
      </c>
      <c r="E69" s="263"/>
      <c r="F69" s="263"/>
      <c r="G69" s="263"/>
      <c r="H69" s="263"/>
      <c r="I69" s="263"/>
      <c r="J69" s="263"/>
      <c r="K69" s="261"/>
    </row>
    <row r="70" s="1" customFormat="1" ht="15" customHeight="1">
      <c r="B70" s="259"/>
      <c r="C70" s="265"/>
      <c r="D70" s="263" t="s">
        <v>404</v>
      </c>
      <c r="E70" s="263"/>
      <c r="F70" s="263"/>
      <c r="G70" s="263"/>
      <c r="H70" s="263"/>
      <c r="I70" s="263"/>
      <c r="J70" s="263"/>
      <c r="K70" s="261"/>
    </row>
    <row r="7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="1" customFormat="1" ht="45" customHeight="1">
      <c r="B75" s="278"/>
      <c r="C75" s="279" t="s">
        <v>405</v>
      </c>
      <c r="D75" s="279"/>
      <c r="E75" s="279"/>
      <c r="F75" s="279"/>
      <c r="G75" s="279"/>
      <c r="H75" s="279"/>
      <c r="I75" s="279"/>
      <c r="J75" s="279"/>
      <c r="K75" s="280"/>
    </row>
    <row r="76" s="1" customFormat="1" ht="17.25" customHeight="1">
      <c r="B76" s="278"/>
      <c r="C76" s="281" t="s">
        <v>406</v>
      </c>
      <c r="D76" s="281"/>
      <c r="E76" s="281"/>
      <c r="F76" s="281" t="s">
        <v>407</v>
      </c>
      <c r="G76" s="282"/>
      <c r="H76" s="281" t="s">
        <v>55</v>
      </c>
      <c r="I76" s="281" t="s">
        <v>58</v>
      </c>
      <c r="J76" s="281" t="s">
        <v>408</v>
      </c>
      <c r="K76" s="280"/>
    </row>
    <row r="77" s="1" customFormat="1" ht="17.25" customHeight="1">
      <c r="B77" s="278"/>
      <c r="C77" s="283" t="s">
        <v>409</v>
      </c>
      <c r="D77" s="283"/>
      <c r="E77" s="283"/>
      <c r="F77" s="284" t="s">
        <v>410</v>
      </c>
      <c r="G77" s="285"/>
      <c r="H77" s="283"/>
      <c r="I77" s="283"/>
      <c r="J77" s="283" t="s">
        <v>411</v>
      </c>
      <c r="K77" s="280"/>
    </row>
    <row r="78" s="1" customFormat="1" ht="5.25" customHeight="1">
      <c r="B78" s="278"/>
      <c r="C78" s="286"/>
      <c r="D78" s="286"/>
      <c r="E78" s="286"/>
      <c r="F78" s="286"/>
      <c r="G78" s="287"/>
      <c r="H78" s="286"/>
      <c r="I78" s="286"/>
      <c r="J78" s="286"/>
      <c r="K78" s="280"/>
    </row>
    <row r="79" s="1" customFormat="1" ht="15" customHeight="1">
      <c r="B79" s="278"/>
      <c r="C79" s="266" t="s">
        <v>54</v>
      </c>
      <c r="D79" s="288"/>
      <c r="E79" s="288"/>
      <c r="F79" s="289" t="s">
        <v>412</v>
      </c>
      <c r="G79" s="290"/>
      <c r="H79" s="266" t="s">
        <v>413</v>
      </c>
      <c r="I79" s="266" t="s">
        <v>414</v>
      </c>
      <c r="J79" s="266">
        <v>20</v>
      </c>
      <c r="K79" s="280"/>
    </row>
    <row r="80" s="1" customFormat="1" ht="15" customHeight="1">
      <c r="B80" s="278"/>
      <c r="C80" s="266" t="s">
        <v>415</v>
      </c>
      <c r="D80" s="266"/>
      <c r="E80" s="266"/>
      <c r="F80" s="289" t="s">
        <v>412</v>
      </c>
      <c r="G80" s="290"/>
      <c r="H80" s="266" t="s">
        <v>416</v>
      </c>
      <c r="I80" s="266" t="s">
        <v>414</v>
      </c>
      <c r="J80" s="266">
        <v>120</v>
      </c>
      <c r="K80" s="280"/>
    </row>
    <row r="81" s="1" customFormat="1" ht="15" customHeight="1">
      <c r="B81" s="291"/>
      <c r="C81" s="266" t="s">
        <v>417</v>
      </c>
      <c r="D81" s="266"/>
      <c r="E81" s="266"/>
      <c r="F81" s="289" t="s">
        <v>418</v>
      </c>
      <c r="G81" s="290"/>
      <c r="H81" s="266" t="s">
        <v>419</v>
      </c>
      <c r="I81" s="266" t="s">
        <v>414</v>
      </c>
      <c r="J81" s="266">
        <v>50</v>
      </c>
      <c r="K81" s="280"/>
    </row>
    <row r="82" s="1" customFormat="1" ht="15" customHeight="1">
      <c r="B82" s="291"/>
      <c r="C82" s="266" t="s">
        <v>420</v>
      </c>
      <c r="D82" s="266"/>
      <c r="E82" s="266"/>
      <c r="F82" s="289" t="s">
        <v>412</v>
      </c>
      <c r="G82" s="290"/>
      <c r="H82" s="266" t="s">
        <v>421</v>
      </c>
      <c r="I82" s="266" t="s">
        <v>422</v>
      </c>
      <c r="J82" s="266"/>
      <c r="K82" s="280"/>
    </row>
    <row r="83" s="1" customFormat="1" ht="15" customHeight="1">
      <c r="B83" s="291"/>
      <c r="C83" s="292" t="s">
        <v>423</v>
      </c>
      <c r="D83" s="292"/>
      <c r="E83" s="292"/>
      <c r="F83" s="293" t="s">
        <v>418</v>
      </c>
      <c r="G83" s="292"/>
      <c r="H83" s="292" t="s">
        <v>424</v>
      </c>
      <c r="I83" s="292" t="s">
        <v>414</v>
      </c>
      <c r="J83" s="292">
        <v>15</v>
      </c>
      <c r="K83" s="280"/>
    </row>
    <row r="84" s="1" customFormat="1" ht="15" customHeight="1">
      <c r="B84" s="291"/>
      <c r="C84" s="292" t="s">
        <v>425</v>
      </c>
      <c r="D84" s="292"/>
      <c r="E84" s="292"/>
      <c r="F84" s="293" t="s">
        <v>418</v>
      </c>
      <c r="G84" s="292"/>
      <c r="H84" s="292" t="s">
        <v>426</v>
      </c>
      <c r="I84" s="292" t="s">
        <v>414</v>
      </c>
      <c r="J84" s="292">
        <v>15</v>
      </c>
      <c r="K84" s="280"/>
    </row>
    <row r="85" s="1" customFormat="1" ht="15" customHeight="1">
      <c r="B85" s="291"/>
      <c r="C85" s="292" t="s">
        <v>427</v>
      </c>
      <c r="D85" s="292"/>
      <c r="E85" s="292"/>
      <c r="F85" s="293" t="s">
        <v>418</v>
      </c>
      <c r="G85" s="292"/>
      <c r="H85" s="292" t="s">
        <v>428</v>
      </c>
      <c r="I85" s="292" t="s">
        <v>414</v>
      </c>
      <c r="J85" s="292">
        <v>20</v>
      </c>
      <c r="K85" s="280"/>
    </row>
    <row r="86" s="1" customFormat="1" ht="15" customHeight="1">
      <c r="B86" s="291"/>
      <c r="C86" s="292" t="s">
        <v>429</v>
      </c>
      <c r="D86" s="292"/>
      <c r="E86" s="292"/>
      <c r="F86" s="293" t="s">
        <v>418</v>
      </c>
      <c r="G86" s="292"/>
      <c r="H86" s="292" t="s">
        <v>430</v>
      </c>
      <c r="I86" s="292" t="s">
        <v>414</v>
      </c>
      <c r="J86" s="292">
        <v>20</v>
      </c>
      <c r="K86" s="280"/>
    </row>
    <row r="87" s="1" customFormat="1" ht="15" customHeight="1">
      <c r="B87" s="291"/>
      <c r="C87" s="266" t="s">
        <v>431</v>
      </c>
      <c r="D87" s="266"/>
      <c r="E87" s="266"/>
      <c r="F87" s="289" t="s">
        <v>418</v>
      </c>
      <c r="G87" s="290"/>
      <c r="H87" s="266" t="s">
        <v>432</v>
      </c>
      <c r="I87" s="266" t="s">
        <v>414</v>
      </c>
      <c r="J87" s="266">
        <v>50</v>
      </c>
      <c r="K87" s="280"/>
    </row>
    <row r="88" s="1" customFormat="1" ht="15" customHeight="1">
      <c r="B88" s="291"/>
      <c r="C88" s="266" t="s">
        <v>433</v>
      </c>
      <c r="D88" s="266"/>
      <c r="E88" s="266"/>
      <c r="F88" s="289" t="s">
        <v>418</v>
      </c>
      <c r="G88" s="290"/>
      <c r="H88" s="266" t="s">
        <v>434</v>
      </c>
      <c r="I88" s="266" t="s">
        <v>414</v>
      </c>
      <c r="J88" s="266">
        <v>20</v>
      </c>
      <c r="K88" s="280"/>
    </row>
    <row r="89" s="1" customFormat="1" ht="15" customHeight="1">
      <c r="B89" s="291"/>
      <c r="C89" s="266" t="s">
        <v>435</v>
      </c>
      <c r="D89" s="266"/>
      <c r="E89" s="266"/>
      <c r="F89" s="289" t="s">
        <v>418</v>
      </c>
      <c r="G89" s="290"/>
      <c r="H89" s="266" t="s">
        <v>436</v>
      </c>
      <c r="I89" s="266" t="s">
        <v>414</v>
      </c>
      <c r="J89" s="266">
        <v>20</v>
      </c>
      <c r="K89" s="280"/>
    </row>
    <row r="90" s="1" customFormat="1" ht="15" customHeight="1">
      <c r="B90" s="291"/>
      <c r="C90" s="266" t="s">
        <v>437</v>
      </c>
      <c r="D90" s="266"/>
      <c r="E90" s="266"/>
      <c r="F90" s="289" t="s">
        <v>418</v>
      </c>
      <c r="G90" s="290"/>
      <c r="H90" s="266" t="s">
        <v>438</v>
      </c>
      <c r="I90" s="266" t="s">
        <v>414</v>
      </c>
      <c r="J90" s="266">
        <v>50</v>
      </c>
      <c r="K90" s="280"/>
    </row>
    <row r="91" s="1" customFormat="1" ht="15" customHeight="1">
      <c r="B91" s="291"/>
      <c r="C91" s="266" t="s">
        <v>439</v>
      </c>
      <c r="D91" s="266"/>
      <c r="E91" s="266"/>
      <c r="F91" s="289" t="s">
        <v>418</v>
      </c>
      <c r="G91" s="290"/>
      <c r="H91" s="266" t="s">
        <v>439</v>
      </c>
      <c r="I91" s="266" t="s">
        <v>414</v>
      </c>
      <c r="J91" s="266">
        <v>50</v>
      </c>
      <c r="K91" s="280"/>
    </row>
    <row r="92" s="1" customFormat="1" ht="15" customHeight="1">
      <c r="B92" s="291"/>
      <c r="C92" s="266" t="s">
        <v>440</v>
      </c>
      <c r="D92" s="266"/>
      <c r="E92" s="266"/>
      <c r="F92" s="289" t="s">
        <v>418</v>
      </c>
      <c r="G92" s="290"/>
      <c r="H92" s="266" t="s">
        <v>441</v>
      </c>
      <c r="I92" s="266" t="s">
        <v>414</v>
      </c>
      <c r="J92" s="266">
        <v>255</v>
      </c>
      <c r="K92" s="280"/>
    </row>
    <row r="93" s="1" customFormat="1" ht="15" customHeight="1">
      <c r="B93" s="291"/>
      <c r="C93" s="266" t="s">
        <v>442</v>
      </c>
      <c r="D93" s="266"/>
      <c r="E93" s="266"/>
      <c r="F93" s="289" t="s">
        <v>412</v>
      </c>
      <c r="G93" s="290"/>
      <c r="H93" s="266" t="s">
        <v>443</v>
      </c>
      <c r="I93" s="266" t="s">
        <v>444</v>
      </c>
      <c r="J93" s="266"/>
      <c r="K93" s="280"/>
    </row>
    <row r="94" s="1" customFormat="1" ht="15" customHeight="1">
      <c r="B94" s="291"/>
      <c r="C94" s="266" t="s">
        <v>445</v>
      </c>
      <c r="D94" s="266"/>
      <c r="E94" s="266"/>
      <c r="F94" s="289" t="s">
        <v>412</v>
      </c>
      <c r="G94" s="290"/>
      <c r="H94" s="266" t="s">
        <v>446</v>
      </c>
      <c r="I94" s="266" t="s">
        <v>447</v>
      </c>
      <c r="J94" s="266"/>
      <c r="K94" s="280"/>
    </row>
    <row r="95" s="1" customFormat="1" ht="15" customHeight="1">
      <c r="B95" s="291"/>
      <c r="C95" s="266" t="s">
        <v>448</v>
      </c>
      <c r="D95" s="266"/>
      <c r="E95" s="266"/>
      <c r="F95" s="289" t="s">
        <v>412</v>
      </c>
      <c r="G95" s="290"/>
      <c r="H95" s="266" t="s">
        <v>448</v>
      </c>
      <c r="I95" s="266" t="s">
        <v>447</v>
      </c>
      <c r="J95" s="266"/>
      <c r="K95" s="280"/>
    </row>
    <row r="96" s="1" customFormat="1" ht="15" customHeight="1">
      <c r="B96" s="291"/>
      <c r="C96" s="266" t="s">
        <v>39</v>
      </c>
      <c r="D96" s="266"/>
      <c r="E96" s="266"/>
      <c r="F96" s="289" t="s">
        <v>412</v>
      </c>
      <c r="G96" s="290"/>
      <c r="H96" s="266" t="s">
        <v>449</v>
      </c>
      <c r="I96" s="266" t="s">
        <v>447</v>
      </c>
      <c r="J96" s="266"/>
      <c r="K96" s="280"/>
    </row>
    <row r="97" s="1" customFormat="1" ht="15" customHeight="1">
      <c r="B97" s="291"/>
      <c r="C97" s="266" t="s">
        <v>49</v>
      </c>
      <c r="D97" s="266"/>
      <c r="E97" s="266"/>
      <c r="F97" s="289" t="s">
        <v>412</v>
      </c>
      <c r="G97" s="290"/>
      <c r="H97" s="266" t="s">
        <v>450</v>
      </c>
      <c r="I97" s="266" t="s">
        <v>447</v>
      </c>
      <c r="J97" s="266"/>
      <c r="K97" s="280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="1" customFormat="1" ht="45" customHeight="1">
      <c r="B102" s="278"/>
      <c r="C102" s="279" t="s">
        <v>451</v>
      </c>
      <c r="D102" s="279"/>
      <c r="E102" s="279"/>
      <c r="F102" s="279"/>
      <c r="G102" s="279"/>
      <c r="H102" s="279"/>
      <c r="I102" s="279"/>
      <c r="J102" s="279"/>
      <c r="K102" s="280"/>
    </row>
    <row r="103" s="1" customFormat="1" ht="17.25" customHeight="1">
      <c r="B103" s="278"/>
      <c r="C103" s="281" t="s">
        <v>406</v>
      </c>
      <c r="D103" s="281"/>
      <c r="E103" s="281"/>
      <c r="F103" s="281" t="s">
        <v>407</v>
      </c>
      <c r="G103" s="282"/>
      <c r="H103" s="281" t="s">
        <v>55</v>
      </c>
      <c r="I103" s="281" t="s">
        <v>58</v>
      </c>
      <c r="J103" s="281" t="s">
        <v>408</v>
      </c>
      <c r="K103" s="280"/>
    </row>
    <row r="104" s="1" customFormat="1" ht="17.25" customHeight="1">
      <c r="B104" s="278"/>
      <c r="C104" s="283" t="s">
        <v>409</v>
      </c>
      <c r="D104" s="283"/>
      <c r="E104" s="283"/>
      <c r="F104" s="284" t="s">
        <v>410</v>
      </c>
      <c r="G104" s="285"/>
      <c r="H104" s="283"/>
      <c r="I104" s="283"/>
      <c r="J104" s="283" t="s">
        <v>411</v>
      </c>
      <c r="K104" s="280"/>
    </row>
    <row r="105" s="1" customFormat="1" ht="5.25" customHeight="1">
      <c r="B105" s="278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="1" customFormat="1" ht="15" customHeight="1">
      <c r="B106" s="278"/>
      <c r="C106" s="266" t="s">
        <v>54</v>
      </c>
      <c r="D106" s="288"/>
      <c r="E106" s="288"/>
      <c r="F106" s="289" t="s">
        <v>412</v>
      </c>
      <c r="G106" s="266"/>
      <c r="H106" s="266" t="s">
        <v>452</v>
      </c>
      <c r="I106" s="266" t="s">
        <v>414</v>
      </c>
      <c r="J106" s="266">
        <v>20</v>
      </c>
      <c r="K106" s="280"/>
    </row>
    <row r="107" s="1" customFormat="1" ht="15" customHeight="1">
      <c r="B107" s="278"/>
      <c r="C107" s="266" t="s">
        <v>415</v>
      </c>
      <c r="D107" s="266"/>
      <c r="E107" s="266"/>
      <c r="F107" s="289" t="s">
        <v>412</v>
      </c>
      <c r="G107" s="266"/>
      <c r="H107" s="266" t="s">
        <v>452</v>
      </c>
      <c r="I107" s="266" t="s">
        <v>414</v>
      </c>
      <c r="J107" s="266">
        <v>120</v>
      </c>
      <c r="K107" s="280"/>
    </row>
    <row r="108" s="1" customFormat="1" ht="15" customHeight="1">
      <c r="B108" s="291"/>
      <c r="C108" s="266" t="s">
        <v>417</v>
      </c>
      <c r="D108" s="266"/>
      <c r="E108" s="266"/>
      <c r="F108" s="289" t="s">
        <v>418</v>
      </c>
      <c r="G108" s="266"/>
      <c r="H108" s="266" t="s">
        <v>452</v>
      </c>
      <c r="I108" s="266" t="s">
        <v>414</v>
      </c>
      <c r="J108" s="266">
        <v>50</v>
      </c>
      <c r="K108" s="280"/>
    </row>
    <row r="109" s="1" customFormat="1" ht="15" customHeight="1">
      <c r="B109" s="291"/>
      <c r="C109" s="266" t="s">
        <v>420</v>
      </c>
      <c r="D109" s="266"/>
      <c r="E109" s="266"/>
      <c r="F109" s="289" t="s">
        <v>412</v>
      </c>
      <c r="G109" s="266"/>
      <c r="H109" s="266" t="s">
        <v>452</v>
      </c>
      <c r="I109" s="266" t="s">
        <v>422</v>
      </c>
      <c r="J109" s="266"/>
      <c r="K109" s="280"/>
    </row>
    <row r="110" s="1" customFormat="1" ht="15" customHeight="1">
      <c r="B110" s="291"/>
      <c r="C110" s="266" t="s">
        <v>431</v>
      </c>
      <c r="D110" s="266"/>
      <c r="E110" s="266"/>
      <c r="F110" s="289" t="s">
        <v>418</v>
      </c>
      <c r="G110" s="266"/>
      <c r="H110" s="266" t="s">
        <v>452</v>
      </c>
      <c r="I110" s="266" t="s">
        <v>414</v>
      </c>
      <c r="J110" s="266">
        <v>50</v>
      </c>
      <c r="K110" s="280"/>
    </row>
    <row r="111" s="1" customFormat="1" ht="15" customHeight="1">
      <c r="B111" s="291"/>
      <c r="C111" s="266" t="s">
        <v>439</v>
      </c>
      <c r="D111" s="266"/>
      <c r="E111" s="266"/>
      <c r="F111" s="289" t="s">
        <v>418</v>
      </c>
      <c r="G111" s="266"/>
      <c r="H111" s="266" t="s">
        <v>452</v>
      </c>
      <c r="I111" s="266" t="s">
        <v>414</v>
      </c>
      <c r="J111" s="266">
        <v>50</v>
      </c>
      <c r="K111" s="280"/>
    </row>
    <row r="112" s="1" customFormat="1" ht="15" customHeight="1">
      <c r="B112" s="291"/>
      <c r="C112" s="266" t="s">
        <v>437</v>
      </c>
      <c r="D112" s="266"/>
      <c r="E112" s="266"/>
      <c r="F112" s="289" t="s">
        <v>418</v>
      </c>
      <c r="G112" s="266"/>
      <c r="H112" s="266" t="s">
        <v>452</v>
      </c>
      <c r="I112" s="266" t="s">
        <v>414</v>
      </c>
      <c r="J112" s="266">
        <v>50</v>
      </c>
      <c r="K112" s="280"/>
    </row>
    <row r="113" s="1" customFormat="1" ht="15" customHeight="1">
      <c r="B113" s="291"/>
      <c r="C113" s="266" t="s">
        <v>54</v>
      </c>
      <c r="D113" s="266"/>
      <c r="E113" s="266"/>
      <c r="F113" s="289" t="s">
        <v>412</v>
      </c>
      <c r="G113" s="266"/>
      <c r="H113" s="266" t="s">
        <v>453</v>
      </c>
      <c r="I113" s="266" t="s">
        <v>414</v>
      </c>
      <c r="J113" s="266">
        <v>20</v>
      </c>
      <c r="K113" s="280"/>
    </row>
    <row r="114" s="1" customFormat="1" ht="15" customHeight="1">
      <c r="B114" s="291"/>
      <c r="C114" s="266" t="s">
        <v>454</v>
      </c>
      <c r="D114" s="266"/>
      <c r="E114" s="266"/>
      <c r="F114" s="289" t="s">
        <v>412</v>
      </c>
      <c r="G114" s="266"/>
      <c r="H114" s="266" t="s">
        <v>455</v>
      </c>
      <c r="I114" s="266" t="s">
        <v>414</v>
      </c>
      <c r="J114" s="266">
        <v>120</v>
      </c>
      <c r="K114" s="280"/>
    </row>
    <row r="115" s="1" customFormat="1" ht="15" customHeight="1">
      <c r="B115" s="291"/>
      <c r="C115" s="266" t="s">
        <v>39</v>
      </c>
      <c r="D115" s="266"/>
      <c r="E115" s="266"/>
      <c r="F115" s="289" t="s">
        <v>412</v>
      </c>
      <c r="G115" s="266"/>
      <c r="H115" s="266" t="s">
        <v>456</v>
      </c>
      <c r="I115" s="266" t="s">
        <v>447</v>
      </c>
      <c r="J115" s="266"/>
      <c r="K115" s="280"/>
    </row>
    <row r="116" s="1" customFormat="1" ht="15" customHeight="1">
      <c r="B116" s="291"/>
      <c r="C116" s="266" t="s">
        <v>49</v>
      </c>
      <c r="D116" s="266"/>
      <c r="E116" s="266"/>
      <c r="F116" s="289" t="s">
        <v>412</v>
      </c>
      <c r="G116" s="266"/>
      <c r="H116" s="266" t="s">
        <v>457</v>
      </c>
      <c r="I116" s="266" t="s">
        <v>447</v>
      </c>
      <c r="J116" s="266"/>
      <c r="K116" s="280"/>
    </row>
    <row r="117" s="1" customFormat="1" ht="15" customHeight="1">
      <c r="B117" s="291"/>
      <c r="C117" s="266" t="s">
        <v>58</v>
      </c>
      <c r="D117" s="266"/>
      <c r="E117" s="266"/>
      <c r="F117" s="289" t="s">
        <v>412</v>
      </c>
      <c r="G117" s="266"/>
      <c r="H117" s="266" t="s">
        <v>458</v>
      </c>
      <c r="I117" s="266" t="s">
        <v>459</v>
      </c>
      <c r="J117" s="266"/>
      <c r="K117" s="280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57" t="s">
        <v>460</v>
      </c>
      <c r="D122" s="257"/>
      <c r="E122" s="257"/>
      <c r="F122" s="257"/>
      <c r="G122" s="257"/>
      <c r="H122" s="257"/>
      <c r="I122" s="257"/>
      <c r="J122" s="257"/>
      <c r="K122" s="308"/>
    </row>
    <row r="123" s="1" customFormat="1" ht="17.25" customHeight="1">
      <c r="B123" s="309"/>
      <c r="C123" s="281" t="s">
        <v>406</v>
      </c>
      <c r="D123" s="281"/>
      <c r="E123" s="281"/>
      <c r="F123" s="281" t="s">
        <v>407</v>
      </c>
      <c r="G123" s="282"/>
      <c r="H123" s="281" t="s">
        <v>55</v>
      </c>
      <c r="I123" s="281" t="s">
        <v>58</v>
      </c>
      <c r="J123" s="281" t="s">
        <v>408</v>
      </c>
      <c r="K123" s="310"/>
    </row>
    <row r="124" s="1" customFormat="1" ht="17.25" customHeight="1">
      <c r="B124" s="309"/>
      <c r="C124" s="283" t="s">
        <v>409</v>
      </c>
      <c r="D124" s="283"/>
      <c r="E124" s="283"/>
      <c r="F124" s="284" t="s">
        <v>410</v>
      </c>
      <c r="G124" s="285"/>
      <c r="H124" s="283"/>
      <c r="I124" s="283"/>
      <c r="J124" s="283" t="s">
        <v>411</v>
      </c>
      <c r="K124" s="310"/>
    </row>
    <row r="125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="1" customFormat="1" ht="15" customHeight="1">
      <c r="B126" s="311"/>
      <c r="C126" s="266" t="s">
        <v>415</v>
      </c>
      <c r="D126" s="288"/>
      <c r="E126" s="288"/>
      <c r="F126" s="289" t="s">
        <v>412</v>
      </c>
      <c r="G126" s="266"/>
      <c r="H126" s="266" t="s">
        <v>452</v>
      </c>
      <c r="I126" s="266" t="s">
        <v>414</v>
      </c>
      <c r="J126" s="266">
        <v>120</v>
      </c>
      <c r="K126" s="314"/>
    </row>
    <row r="127" s="1" customFormat="1" ht="15" customHeight="1">
      <c r="B127" s="311"/>
      <c r="C127" s="266" t="s">
        <v>461</v>
      </c>
      <c r="D127" s="266"/>
      <c r="E127" s="266"/>
      <c r="F127" s="289" t="s">
        <v>412</v>
      </c>
      <c r="G127" s="266"/>
      <c r="H127" s="266" t="s">
        <v>462</v>
      </c>
      <c r="I127" s="266" t="s">
        <v>414</v>
      </c>
      <c r="J127" s="266" t="s">
        <v>463</v>
      </c>
      <c r="K127" s="314"/>
    </row>
    <row r="128" s="1" customFormat="1" ht="15" customHeight="1">
      <c r="B128" s="311"/>
      <c r="C128" s="266" t="s">
        <v>360</v>
      </c>
      <c r="D128" s="266"/>
      <c r="E128" s="266"/>
      <c r="F128" s="289" t="s">
        <v>412</v>
      </c>
      <c r="G128" s="266"/>
      <c r="H128" s="266" t="s">
        <v>464</v>
      </c>
      <c r="I128" s="266" t="s">
        <v>414</v>
      </c>
      <c r="J128" s="266" t="s">
        <v>463</v>
      </c>
      <c r="K128" s="314"/>
    </row>
    <row r="129" s="1" customFormat="1" ht="15" customHeight="1">
      <c r="B129" s="311"/>
      <c r="C129" s="266" t="s">
        <v>423</v>
      </c>
      <c r="D129" s="266"/>
      <c r="E129" s="266"/>
      <c r="F129" s="289" t="s">
        <v>418</v>
      </c>
      <c r="G129" s="266"/>
      <c r="H129" s="266" t="s">
        <v>424</v>
      </c>
      <c r="I129" s="266" t="s">
        <v>414</v>
      </c>
      <c r="J129" s="266">
        <v>15</v>
      </c>
      <c r="K129" s="314"/>
    </row>
    <row r="130" s="1" customFormat="1" ht="15" customHeight="1">
      <c r="B130" s="311"/>
      <c r="C130" s="292" t="s">
        <v>425</v>
      </c>
      <c r="D130" s="292"/>
      <c r="E130" s="292"/>
      <c r="F130" s="293" t="s">
        <v>418</v>
      </c>
      <c r="G130" s="292"/>
      <c r="H130" s="292" t="s">
        <v>426</v>
      </c>
      <c r="I130" s="292" t="s">
        <v>414</v>
      </c>
      <c r="J130" s="292">
        <v>15</v>
      </c>
      <c r="K130" s="314"/>
    </row>
    <row r="131" s="1" customFormat="1" ht="15" customHeight="1">
      <c r="B131" s="311"/>
      <c r="C131" s="292" t="s">
        <v>427</v>
      </c>
      <c r="D131" s="292"/>
      <c r="E131" s="292"/>
      <c r="F131" s="293" t="s">
        <v>418</v>
      </c>
      <c r="G131" s="292"/>
      <c r="H131" s="292" t="s">
        <v>428</v>
      </c>
      <c r="I131" s="292" t="s">
        <v>414</v>
      </c>
      <c r="J131" s="292">
        <v>20</v>
      </c>
      <c r="K131" s="314"/>
    </row>
    <row r="132" s="1" customFormat="1" ht="15" customHeight="1">
      <c r="B132" s="311"/>
      <c r="C132" s="292" t="s">
        <v>429</v>
      </c>
      <c r="D132" s="292"/>
      <c r="E132" s="292"/>
      <c r="F132" s="293" t="s">
        <v>418</v>
      </c>
      <c r="G132" s="292"/>
      <c r="H132" s="292" t="s">
        <v>430</v>
      </c>
      <c r="I132" s="292" t="s">
        <v>414</v>
      </c>
      <c r="J132" s="292">
        <v>20</v>
      </c>
      <c r="K132" s="314"/>
    </row>
    <row r="133" s="1" customFormat="1" ht="15" customHeight="1">
      <c r="B133" s="311"/>
      <c r="C133" s="266" t="s">
        <v>417</v>
      </c>
      <c r="D133" s="266"/>
      <c r="E133" s="266"/>
      <c r="F133" s="289" t="s">
        <v>418</v>
      </c>
      <c r="G133" s="266"/>
      <c r="H133" s="266" t="s">
        <v>452</v>
      </c>
      <c r="I133" s="266" t="s">
        <v>414</v>
      </c>
      <c r="J133" s="266">
        <v>50</v>
      </c>
      <c r="K133" s="314"/>
    </row>
    <row r="134" s="1" customFormat="1" ht="15" customHeight="1">
      <c r="B134" s="311"/>
      <c r="C134" s="266" t="s">
        <v>431</v>
      </c>
      <c r="D134" s="266"/>
      <c r="E134" s="266"/>
      <c r="F134" s="289" t="s">
        <v>418</v>
      </c>
      <c r="G134" s="266"/>
      <c r="H134" s="266" t="s">
        <v>452</v>
      </c>
      <c r="I134" s="266" t="s">
        <v>414</v>
      </c>
      <c r="J134" s="266">
        <v>50</v>
      </c>
      <c r="K134" s="314"/>
    </row>
    <row r="135" s="1" customFormat="1" ht="15" customHeight="1">
      <c r="B135" s="311"/>
      <c r="C135" s="266" t="s">
        <v>437</v>
      </c>
      <c r="D135" s="266"/>
      <c r="E135" s="266"/>
      <c r="F135" s="289" t="s">
        <v>418</v>
      </c>
      <c r="G135" s="266"/>
      <c r="H135" s="266" t="s">
        <v>452</v>
      </c>
      <c r="I135" s="266" t="s">
        <v>414</v>
      </c>
      <c r="J135" s="266">
        <v>50</v>
      </c>
      <c r="K135" s="314"/>
    </row>
    <row r="136" s="1" customFormat="1" ht="15" customHeight="1">
      <c r="B136" s="311"/>
      <c r="C136" s="266" t="s">
        <v>439</v>
      </c>
      <c r="D136" s="266"/>
      <c r="E136" s="266"/>
      <c r="F136" s="289" t="s">
        <v>418</v>
      </c>
      <c r="G136" s="266"/>
      <c r="H136" s="266" t="s">
        <v>452</v>
      </c>
      <c r="I136" s="266" t="s">
        <v>414</v>
      </c>
      <c r="J136" s="266">
        <v>50</v>
      </c>
      <c r="K136" s="314"/>
    </row>
    <row r="137" s="1" customFormat="1" ht="15" customHeight="1">
      <c r="B137" s="311"/>
      <c r="C137" s="266" t="s">
        <v>440</v>
      </c>
      <c r="D137" s="266"/>
      <c r="E137" s="266"/>
      <c r="F137" s="289" t="s">
        <v>418</v>
      </c>
      <c r="G137" s="266"/>
      <c r="H137" s="266" t="s">
        <v>465</v>
      </c>
      <c r="I137" s="266" t="s">
        <v>414</v>
      </c>
      <c r="J137" s="266">
        <v>255</v>
      </c>
      <c r="K137" s="314"/>
    </row>
    <row r="138" s="1" customFormat="1" ht="15" customHeight="1">
      <c r="B138" s="311"/>
      <c r="C138" s="266" t="s">
        <v>442</v>
      </c>
      <c r="D138" s="266"/>
      <c r="E138" s="266"/>
      <c r="F138" s="289" t="s">
        <v>412</v>
      </c>
      <c r="G138" s="266"/>
      <c r="H138" s="266" t="s">
        <v>466</v>
      </c>
      <c r="I138" s="266" t="s">
        <v>444</v>
      </c>
      <c r="J138" s="266"/>
      <c r="K138" s="314"/>
    </row>
    <row r="139" s="1" customFormat="1" ht="15" customHeight="1">
      <c r="B139" s="311"/>
      <c r="C139" s="266" t="s">
        <v>445</v>
      </c>
      <c r="D139" s="266"/>
      <c r="E139" s="266"/>
      <c r="F139" s="289" t="s">
        <v>412</v>
      </c>
      <c r="G139" s="266"/>
      <c r="H139" s="266" t="s">
        <v>467</v>
      </c>
      <c r="I139" s="266" t="s">
        <v>447</v>
      </c>
      <c r="J139" s="266"/>
      <c r="K139" s="314"/>
    </row>
    <row r="140" s="1" customFormat="1" ht="15" customHeight="1">
      <c r="B140" s="311"/>
      <c r="C140" s="266" t="s">
        <v>448</v>
      </c>
      <c r="D140" s="266"/>
      <c r="E140" s="266"/>
      <c r="F140" s="289" t="s">
        <v>412</v>
      </c>
      <c r="G140" s="266"/>
      <c r="H140" s="266" t="s">
        <v>448</v>
      </c>
      <c r="I140" s="266" t="s">
        <v>447</v>
      </c>
      <c r="J140" s="266"/>
      <c r="K140" s="314"/>
    </row>
    <row r="141" s="1" customFormat="1" ht="15" customHeight="1">
      <c r="B141" s="311"/>
      <c r="C141" s="266" t="s">
        <v>39</v>
      </c>
      <c r="D141" s="266"/>
      <c r="E141" s="266"/>
      <c r="F141" s="289" t="s">
        <v>412</v>
      </c>
      <c r="G141" s="266"/>
      <c r="H141" s="266" t="s">
        <v>468</v>
      </c>
      <c r="I141" s="266" t="s">
        <v>447</v>
      </c>
      <c r="J141" s="266"/>
      <c r="K141" s="314"/>
    </row>
    <row r="142" s="1" customFormat="1" ht="15" customHeight="1">
      <c r="B142" s="311"/>
      <c r="C142" s="266" t="s">
        <v>469</v>
      </c>
      <c r="D142" s="266"/>
      <c r="E142" s="266"/>
      <c r="F142" s="289" t="s">
        <v>412</v>
      </c>
      <c r="G142" s="266"/>
      <c r="H142" s="266" t="s">
        <v>470</v>
      </c>
      <c r="I142" s="266" t="s">
        <v>447</v>
      </c>
      <c r="J142" s="266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="1" customFormat="1" ht="45" customHeight="1">
      <c r="B147" s="278"/>
      <c r="C147" s="279" t="s">
        <v>471</v>
      </c>
      <c r="D147" s="279"/>
      <c r="E147" s="279"/>
      <c r="F147" s="279"/>
      <c r="G147" s="279"/>
      <c r="H147" s="279"/>
      <c r="I147" s="279"/>
      <c r="J147" s="279"/>
      <c r="K147" s="280"/>
    </row>
    <row r="148" s="1" customFormat="1" ht="17.25" customHeight="1">
      <c r="B148" s="278"/>
      <c r="C148" s="281" t="s">
        <v>406</v>
      </c>
      <c r="D148" s="281"/>
      <c r="E148" s="281"/>
      <c r="F148" s="281" t="s">
        <v>407</v>
      </c>
      <c r="G148" s="282"/>
      <c r="H148" s="281" t="s">
        <v>55</v>
      </c>
      <c r="I148" s="281" t="s">
        <v>58</v>
      </c>
      <c r="J148" s="281" t="s">
        <v>408</v>
      </c>
      <c r="K148" s="280"/>
    </row>
    <row r="149" s="1" customFormat="1" ht="17.25" customHeight="1">
      <c r="B149" s="278"/>
      <c r="C149" s="283" t="s">
        <v>409</v>
      </c>
      <c r="D149" s="283"/>
      <c r="E149" s="283"/>
      <c r="F149" s="284" t="s">
        <v>410</v>
      </c>
      <c r="G149" s="285"/>
      <c r="H149" s="283"/>
      <c r="I149" s="283"/>
      <c r="J149" s="283" t="s">
        <v>411</v>
      </c>
      <c r="K149" s="280"/>
    </row>
    <row r="150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="1" customFormat="1" ht="15" customHeight="1">
      <c r="B151" s="291"/>
      <c r="C151" s="318" t="s">
        <v>415</v>
      </c>
      <c r="D151" s="266"/>
      <c r="E151" s="266"/>
      <c r="F151" s="319" t="s">
        <v>412</v>
      </c>
      <c r="G151" s="266"/>
      <c r="H151" s="318" t="s">
        <v>452</v>
      </c>
      <c r="I151" s="318" t="s">
        <v>414</v>
      </c>
      <c r="J151" s="318">
        <v>120</v>
      </c>
      <c r="K151" s="314"/>
    </row>
    <row r="152" s="1" customFormat="1" ht="15" customHeight="1">
      <c r="B152" s="291"/>
      <c r="C152" s="318" t="s">
        <v>461</v>
      </c>
      <c r="D152" s="266"/>
      <c r="E152" s="266"/>
      <c r="F152" s="319" t="s">
        <v>412</v>
      </c>
      <c r="G152" s="266"/>
      <c r="H152" s="318" t="s">
        <v>472</v>
      </c>
      <c r="I152" s="318" t="s">
        <v>414</v>
      </c>
      <c r="J152" s="318" t="s">
        <v>463</v>
      </c>
      <c r="K152" s="314"/>
    </row>
    <row r="153" s="1" customFormat="1" ht="15" customHeight="1">
      <c r="B153" s="291"/>
      <c r="C153" s="318" t="s">
        <v>360</v>
      </c>
      <c r="D153" s="266"/>
      <c r="E153" s="266"/>
      <c r="F153" s="319" t="s">
        <v>412</v>
      </c>
      <c r="G153" s="266"/>
      <c r="H153" s="318" t="s">
        <v>473</v>
      </c>
      <c r="I153" s="318" t="s">
        <v>414</v>
      </c>
      <c r="J153" s="318" t="s">
        <v>463</v>
      </c>
      <c r="K153" s="314"/>
    </row>
    <row r="154" s="1" customFormat="1" ht="15" customHeight="1">
      <c r="B154" s="291"/>
      <c r="C154" s="318" t="s">
        <v>417</v>
      </c>
      <c r="D154" s="266"/>
      <c r="E154" s="266"/>
      <c r="F154" s="319" t="s">
        <v>418</v>
      </c>
      <c r="G154" s="266"/>
      <c r="H154" s="318" t="s">
        <v>452</v>
      </c>
      <c r="I154" s="318" t="s">
        <v>414</v>
      </c>
      <c r="J154" s="318">
        <v>50</v>
      </c>
      <c r="K154" s="314"/>
    </row>
    <row r="155" s="1" customFormat="1" ht="15" customHeight="1">
      <c r="B155" s="291"/>
      <c r="C155" s="318" t="s">
        <v>420</v>
      </c>
      <c r="D155" s="266"/>
      <c r="E155" s="266"/>
      <c r="F155" s="319" t="s">
        <v>412</v>
      </c>
      <c r="G155" s="266"/>
      <c r="H155" s="318" t="s">
        <v>452</v>
      </c>
      <c r="I155" s="318" t="s">
        <v>422</v>
      </c>
      <c r="J155" s="318"/>
      <c r="K155" s="314"/>
    </row>
    <row r="156" s="1" customFormat="1" ht="15" customHeight="1">
      <c r="B156" s="291"/>
      <c r="C156" s="318" t="s">
        <v>431</v>
      </c>
      <c r="D156" s="266"/>
      <c r="E156" s="266"/>
      <c r="F156" s="319" t="s">
        <v>418</v>
      </c>
      <c r="G156" s="266"/>
      <c r="H156" s="318" t="s">
        <v>452</v>
      </c>
      <c r="I156" s="318" t="s">
        <v>414</v>
      </c>
      <c r="J156" s="318">
        <v>50</v>
      </c>
      <c r="K156" s="314"/>
    </row>
    <row r="157" s="1" customFormat="1" ht="15" customHeight="1">
      <c r="B157" s="291"/>
      <c r="C157" s="318" t="s">
        <v>439</v>
      </c>
      <c r="D157" s="266"/>
      <c r="E157" s="266"/>
      <c r="F157" s="319" t="s">
        <v>418</v>
      </c>
      <c r="G157" s="266"/>
      <c r="H157" s="318" t="s">
        <v>452</v>
      </c>
      <c r="I157" s="318" t="s">
        <v>414</v>
      </c>
      <c r="J157" s="318">
        <v>50</v>
      </c>
      <c r="K157" s="314"/>
    </row>
    <row r="158" s="1" customFormat="1" ht="15" customHeight="1">
      <c r="B158" s="291"/>
      <c r="C158" s="318" t="s">
        <v>437</v>
      </c>
      <c r="D158" s="266"/>
      <c r="E158" s="266"/>
      <c r="F158" s="319" t="s">
        <v>418</v>
      </c>
      <c r="G158" s="266"/>
      <c r="H158" s="318" t="s">
        <v>452</v>
      </c>
      <c r="I158" s="318" t="s">
        <v>414</v>
      </c>
      <c r="J158" s="318">
        <v>50</v>
      </c>
      <c r="K158" s="314"/>
    </row>
    <row r="159" s="1" customFormat="1" ht="15" customHeight="1">
      <c r="B159" s="291"/>
      <c r="C159" s="318" t="s">
        <v>83</v>
      </c>
      <c r="D159" s="266"/>
      <c r="E159" s="266"/>
      <c r="F159" s="319" t="s">
        <v>412</v>
      </c>
      <c r="G159" s="266"/>
      <c r="H159" s="318" t="s">
        <v>474</v>
      </c>
      <c r="I159" s="318" t="s">
        <v>414</v>
      </c>
      <c r="J159" s="318" t="s">
        <v>475</v>
      </c>
      <c r="K159" s="314"/>
    </row>
    <row r="160" s="1" customFormat="1" ht="15" customHeight="1">
      <c r="B160" s="291"/>
      <c r="C160" s="318" t="s">
        <v>476</v>
      </c>
      <c r="D160" s="266"/>
      <c r="E160" s="266"/>
      <c r="F160" s="319" t="s">
        <v>412</v>
      </c>
      <c r="G160" s="266"/>
      <c r="H160" s="318" t="s">
        <v>477</v>
      </c>
      <c r="I160" s="318" t="s">
        <v>447</v>
      </c>
      <c r="J160" s="318"/>
      <c r="K160" s="314"/>
    </row>
    <row r="16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="1" customFormat="1" ht="7.5" customHeight="1">
      <c r="B164" s="253"/>
      <c r="C164" s="254"/>
      <c r="D164" s="254"/>
      <c r="E164" s="254"/>
      <c r="F164" s="254"/>
      <c r="G164" s="254"/>
      <c r="H164" s="254"/>
      <c r="I164" s="254"/>
      <c r="J164" s="254"/>
      <c r="K164" s="255"/>
    </row>
    <row r="165" s="1" customFormat="1" ht="45" customHeight="1">
      <c r="B165" s="256"/>
      <c r="C165" s="257" t="s">
        <v>478</v>
      </c>
      <c r="D165" s="257"/>
      <c r="E165" s="257"/>
      <c r="F165" s="257"/>
      <c r="G165" s="257"/>
      <c r="H165" s="257"/>
      <c r="I165" s="257"/>
      <c r="J165" s="257"/>
      <c r="K165" s="258"/>
    </row>
    <row r="166" s="1" customFormat="1" ht="17.25" customHeight="1">
      <c r="B166" s="256"/>
      <c r="C166" s="281" t="s">
        <v>406</v>
      </c>
      <c r="D166" s="281"/>
      <c r="E166" s="281"/>
      <c r="F166" s="281" t="s">
        <v>407</v>
      </c>
      <c r="G166" s="323"/>
      <c r="H166" s="324" t="s">
        <v>55</v>
      </c>
      <c r="I166" s="324" t="s">
        <v>58</v>
      </c>
      <c r="J166" s="281" t="s">
        <v>408</v>
      </c>
      <c r="K166" s="258"/>
    </row>
    <row r="167" s="1" customFormat="1" ht="17.25" customHeight="1">
      <c r="B167" s="259"/>
      <c r="C167" s="283" t="s">
        <v>409</v>
      </c>
      <c r="D167" s="283"/>
      <c r="E167" s="283"/>
      <c r="F167" s="284" t="s">
        <v>410</v>
      </c>
      <c r="G167" s="325"/>
      <c r="H167" s="326"/>
      <c r="I167" s="326"/>
      <c r="J167" s="283" t="s">
        <v>411</v>
      </c>
      <c r="K167" s="261"/>
    </row>
    <row r="168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="1" customFormat="1" ht="15" customHeight="1">
      <c r="B169" s="291"/>
      <c r="C169" s="266" t="s">
        <v>415</v>
      </c>
      <c r="D169" s="266"/>
      <c r="E169" s="266"/>
      <c r="F169" s="289" t="s">
        <v>412</v>
      </c>
      <c r="G169" s="266"/>
      <c r="H169" s="266" t="s">
        <v>452</v>
      </c>
      <c r="I169" s="266" t="s">
        <v>414</v>
      </c>
      <c r="J169" s="266">
        <v>120</v>
      </c>
      <c r="K169" s="314"/>
    </row>
    <row r="170" s="1" customFormat="1" ht="15" customHeight="1">
      <c r="B170" s="291"/>
      <c r="C170" s="266" t="s">
        <v>461</v>
      </c>
      <c r="D170" s="266"/>
      <c r="E170" s="266"/>
      <c r="F170" s="289" t="s">
        <v>412</v>
      </c>
      <c r="G170" s="266"/>
      <c r="H170" s="266" t="s">
        <v>462</v>
      </c>
      <c r="I170" s="266" t="s">
        <v>414</v>
      </c>
      <c r="J170" s="266" t="s">
        <v>463</v>
      </c>
      <c r="K170" s="314"/>
    </row>
    <row r="171" s="1" customFormat="1" ht="15" customHeight="1">
      <c r="B171" s="291"/>
      <c r="C171" s="266" t="s">
        <v>360</v>
      </c>
      <c r="D171" s="266"/>
      <c r="E171" s="266"/>
      <c r="F171" s="289" t="s">
        <v>412</v>
      </c>
      <c r="G171" s="266"/>
      <c r="H171" s="266" t="s">
        <v>479</v>
      </c>
      <c r="I171" s="266" t="s">
        <v>414</v>
      </c>
      <c r="J171" s="266" t="s">
        <v>463</v>
      </c>
      <c r="K171" s="314"/>
    </row>
    <row r="172" s="1" customFormat="1" ht="15" customHeight="1">
      <c r="B172" s="291"/>
      <c r="C172" s="266" t="s">
        <v>417</v>
      </c>
      <c r="D172" s="266"/>
      <c r="E172" s="266"/>
      <c r="F172" s="289" t="s">
        <v>418</v>
      </c>
      <c r="G172" s="266"/>
      <c r="H172" s="266" t="s">
        <v>479</v>
      </c>
      <c r="I172" s="266" t="s">
        <v>414</v>
      </c>
      <c r="J172" s="266">
        <v>50</v>
      </c>
      <c r="K172" s="314"/>
    </row>
    <row r="173" s="1" customFormat="1" ht="15" customHeight="1">
      <c r="B173" s="291"/>
      <c r="C173" s="266" t="s">
        <v>420</v>
      </c>
      <c r="D173" s="266"/>
      <c r="E173" s="266"/>
      <c r="F173" s="289" t="s">
        <v>412</v>
      </c>
      <c r="G173" s="266"/>
      <c r="H173" s="266" t="s">
        <v>479</v>
      </c>
      <c r="I173" s="266" t="s">
        <v>422</v>
      </c>
      <c r="J173" s="266"/>
      <c r="K173" s="314"/>
    </row>
    <row r="174" s="1" customFormat="1" ht="15" customHeight="1">
      <c r="B174" s="291"/>
      <c r="C174" s="266" t="s">
        <v>431</v>
      </c>
      <c r="D174" s="266"/>
      <c r="E174" s="266"/>
      <c r="F174" s="289" t="s">
        <v>418</v>
      </c>
      <c r="G174" s="266"/>
      <c r="H174" s="266" t="s">
        <v>479</v>
      </c>
      <c r="I174" s="266" t="s">
        <v>414</v>
      </c>
      <c r="J174" s="266">
        <v>50</v>
      </c>
      <c r="K174" s="314"/>
    </row>
    <row r="175" s="1" customFormat="1" ht="15" customHeight="1">
      <c r="B175" s="291"/>
      <c r="C175" s="266" t="s">
        <v>439</v>
      </c>
      <c r="D175" s="266"/>
      <c r="E175" s="266"/>
      <c r="F175" s="289" t="s">
        <v>418</v>
      </c>
      <c r="G175" s="266"/>
      <c r="H175" s="266" t="s">
        <v>479</v>
      </c>
      <c r="I175" s="266" t="s">
        <v>414</v>
      </c>
      <c r="J175" s="266">
        <v>50</v>
      </c>
      <c r="K175" s="314"/>
    </row>
    <row r="176" s="1" customFormat="1" ht="15" customHeight="1">
      <c r="B176" s="291"/>
      <c r="C176" s="266" t="s">
        <v>437</v>
      </c>
      <c r="D176" s="266"/>
      <c r="E176" s="266"/>
      <c r="F176" s="289" t="s">
        <v>418</v>
      </c>
      <c r="G176" s="266"/>
      <c r="H176" s="266" t="s">
        <v>479</v>
      </c>
      <c r="I176" s="266" t="s">
        <v>414</v>
      </c>
      <c r="J176" s="266">
        <v>50</v>
      </c>
      <c r="K176" s="314"/>
    </row>
    <row r="177" s="1" customFormat="1" ht="15" customHeight="1">
      <c r="B177" s="291"/>
      <c r="C177" s="266" t="s">
        <v>96</v>
      </c>
      <c r="D177" s="266"/>
      <c r="E177" s="266"/>
      <c r="F177" s="289" t="s">
        <v>412</v>
      </c>
      <c r="G177" s="266"/>
      <c r="H177" s="266" t="s">
        <v>480</v>
      </c>
      <c r="I177" s="266" t="s">
        <v>481</v>
      </c>
      <c r="J177" s="266"/>
      <c r="K177" s="314"/>
    </row>
    <row r="178" s="1" customFormat="1" ht="15" customHeight="1">
      <c r="B178" s="291"/>
      <c r="C178" s="266" t="s">
        <v>58</v>
      </c>
      <c r="D178" s="266"/>
      <c r="E178" s="266"/>
      <c r="F178" s="289" t="s">
        <v>412</v>
      </c>
      <c r="G178" s="266"/>
      <c r="H178" s="266" t="s">
        <v>482</v>
      </c>
      <c r="I178" s="266" t="s">
        <v>483</v>
      </c>
      <c r="J178" s="266">
        <v>1</v>
      </c>
      <c r="K178" s="314"/>
    </row>
    <row r="179" s="1" customFormat="1" ht="15" customHeight="1">
      <c r="B179" s="291"/>
      <c r="C179" s="266" t="s">
        <v>54</v>
      </c>
      <c r="D179" s="266"/>
      <c r="E179" s="266"/>
      <c r="F179" s="289" t="s">
        <v>412</v>
      </c>
      <c r="G179" s="266"/>
      <c r="H179" s="266" t="s">
        <v>484</v>
      </c>
      <c r="I179" s="266" t="s">
        <v>414</v>
      </c>
      <c r="J179" s="266">
        <v>20</v>
      </c>
      <c r="K179" s="314"/>
    </row>
    <row r="180" s="1" customFormat="1" ht="15" customHeight="1">
      <c r="B180" s="291"/>
      <c r="C180" s="266" t="s">
        <v>55</v>
      </c>
      <c r="D180" s="266"/>
      <c r="E180" s="266"/>
      <c r="F180" s="289" t="s">
        <v>412</v>
      </c>
      <c r="G180" s="266"/>
      <c r="H180" s="266" t="s">
        <v>485</v>
      </c>
      <c r="I180" s="266" t="s">
        <v>414</v>
      </c>
      <c r="J180" s="266">
        <v>255</v>
      </c>
      <c r="K180" s="314"/>
    </row>
    <row r="181" s="1" customFormat="1" ht="15" customHeight="1">
      <c r="B181" s="291"/>
      <c r="C181" s="266" t="s">
        <v>97</v>
      </c>
      <c r="D181" s="266"/>
      <c r="E181" s="266"/>
      <c r="F181" s="289" t="s">
        <v>412</v>
      </c>
      <c r="G181" s="266"/>
      <c r="H181" s="266" t="s">
        <v>376</v>
      </c>
      <c r="I181" s="266" t="s">
        <v>414</v>
      </c>
      <c r="J181" s="266">
        <v>10</v>
      </c>
      <c r="K181" s="314"/>
    </row>
    <row r="182" s="1" customFormat="1" ht="15" customHeight="1">
      <c r="B182" s="291"/>
      <c r="C182" s="266" t="s">
        <v>98</v>
      </c>
      <c r="D182" s="266"/>
      <c r="E182" s="266"/>
      <c r="F182" s="289" t="s">
        <v>412</v>
      </c>
      <c r="G182" s="266"/>
      <c r="H182" s="266" t="s">
        <v>486</v>
      </c>
      <c r="I182" s="266" t="s">
        <v>447</v>
      </c>
      <c r="J182" s="266"/>
      <c r="K182" s="314"/>
    </row>
    <row r="183" s="1" customFormat="1" ht="15" customHeight="1">
      <c r="B183" s="291"/>
      <c r="C183" s="266" t="s">
        <v>487</v>
      </c>
      <c r="D183" s="266"/>
      <c r="E183" s="266"/>
      <c r="F183" s="289" t="s">
        <v>412</v>
      </c>
      <c r="G183" s="266"/>
      <c r="H183" s="266" t="s">
        <v>488</v>
      </c>
      <c r="I183" s="266" t="s">
        <v>447</v>
      </c>
      <c r="J183" s="266"/>
      <c r="K183" s="314"/>
    </row>
    <row r="184" s="1" customFormat="1" ht="15" customHeight="1">
      <c r="B184" s="291"/>
      <c r="C184" s="266" t="s">
        <v>476</v>
      </c>
      <c r="D184" s="266"/>
      <c r="E184" s="266"/>
      <c r="F184" s="289" t="s">
        <v>412</v>
      </c>
      <c r="G184" s="266"/>
      <c r="H184" s="266" t="s">
        <v>489</v>
      </c>
      <c r="I184" s="266" t="s">
        <v>447</v>
      </c>
      <c r="J184" s="266"/>
      <c r="K184" s="314"/>
    </row>
    <row r="185" s="1" customFormat="1" ht="15" customHeight="1">
      <c r="B185" s="291"/>
      <c r="C185" s="266" t="s">
        <v>100</v>
      </c>
      <c r="D185" s="266"/>
      <c r="E185" s="266"/>
      <c r="F185" s="289" t="s">
        <v>418</v>
      </c>
      <c r="G185" s="266"/>
      <c r="H185" s="266" t="s">
        <v>490</v>
      </c>
      <c r="I185" s="266" t="s">
        <v>414</v>
      </c>
      <c r="J185" s="266">
        <v>50</v>
      </c>
      <c r="K185" s="314"/>
    </row>
    <row r="186" s="1" customFormat="1" ht="15" customHeight="1">
      <c r="B186" s="291"/>
      <c r="C186" s="266" t="s">
        <v>491</v>
      </c>
      <c r="D186" s="266"/>
      <c r="E186" s="266"/>
      <c r="F186" s="289" t="s">
        <v>418</v>
      </c>
      <c r="G186" s="266"/>
      <c r="H186" s="266" t="s">
        <v>492</v>
      </c>
      <c r="I186" s="266" t="s">
        <v>493</v>
      </c>
      <c r="J186" s="266"/>
      <c r="K186" s="314"/>
    </row>
    <row r="187" s="1" customFormat="1" ht="15" customHeight="1">
      <c r="B187" s="291"/>
      <c r="C187" s="266" t="s">
        <v>494</v>
      </c>
      <c r="D187" s="266"/>
      <c r="E187" s="266"/>
      <c r="F187" s="289" t="s">
        <v>418</v>
      </c>
      <c r="G187" s="266"/>
      <c r="H187" s="266" t="s">
        <v>495</v>
      </c>
      <c r="I187" s="266" t="s">
        <v>493</v>
      </c>
      <c r="J187" s="266"/>
      <c r="K187" s="314"/>
    </row>
    <row r="188" s="1" customFormat="1" ht="15" customHeight="1">
      <c r="B188" s="291"/>
      <c r="C188" s="266" t="s">
        <v>496</v>
      </c>
      <c r="D188" s="266"/>
      <c r="E188" s="266"/>
      <c r="F188" s="289" t="s">
        <v>418</v>
      </c>
      <c r="G188" s="266"/>
      <c r="H188" s="266" t="s">
        <v>497</v>
      </c>
      <c r="I188" s="266" t="s">
        <v>493</v>
      </c>
      <c r="J188" s="266"/>
      <c r="K188" s="314"/>
    </row>
    <row r="189" s="1" customFormat="1" ht="15" customHeight="1">
      <c r="B189" s="291"/>
      <c r="C189" s="327" t="s">
        <v>498</v>
      </c>
      <c r="D189" s="266"/>
      <c r="E189" s="266"/>
      <c r="F189" s="289" t="s">
        <v>418</v>
      </c>
      <c r="G189" s="266"/>
      <c r="H189" s="266" t="s">
        <v>499</v>
      </c>
      <c r="I189" s="266" t="s">
        <v>500</v>
      </c>
      <c r="J189" s="328" t="s">
        <v>501</v>
      </c>
      <c r="K189" s="314"/>
    </row>
    <row r="190" s="1" customFormat="1" ht="15" customHeight="1">
      <c r="B190" s="291"/>
      <c r="C190" s="327" t="s">
        <v>43</v>
      </c>
      <c r="D190" s="266"/>
      <c r="E190" s="266"/>
      <c r="F190" s="289" t="s">
        <v>412</v>
      </c>
      <c r="G190" s="266"/>
      <c r="H190" s="263" t="s">
        <v>502</v>
      </c>
      <c r="I190" s="266" t="s">
        <v>503</v>
      </c>
      <c r="J190" s="266"/>
      <c r="K190" s="314"/>
    </row>
    <row r="191" s="1" customFormat="1" ht="15" customHeight="1">
      <c r="B191" s="291"/>
      <c r="C191" s="327" t="s">
        <v>504</v>
      </c>
      <c r="D191" s="266"/>
      <c r="E191" s="266"/>
      <c r="F191" s="289" t="s">
        <v>412</v>
      </c>
      <c r="G191" s="266"/>
      <c r="H191" s="266" t="s">
        <v>505</v>
      </c>
      <c r="I191" s="266" t="s">
        <v>447</v>
      </c>
      <c r="J191" s="266"/>
      <c r="K191" s="314"/>
    </row>
    <row r="192" s="1" customFormat="1" ht="15" customHeight="1">
      <c r="B192" s="291"/>
      <c r="C192" s="327" t="s">
        <v>506</v>
      </c>
      <c r="D192" s="266"/>
      <c r="E192" s="266"/>
      <c r="F192" s="289" t="s">
        <v>412</v>
      </c>
      <c r="G192" s="266"/>
      <c r="H192" s="266" t="s">
        <v>507</v>
      </c>
      <c r="I192" s="266" t="s">
        <v>447</v>
      </c>
      <c r="J192" s="266"/>
      <c r="K192" s="314"/>
    </row>
    <row r="193" s="1" customFormat="1" ht="15" customHeight="1">
      <c r="B193" s="291"/>
      <c r="C193" s="327" t="s">
        <v>508</v>
      </c>
      <c r="D193" s="266"/>
      <c r="E193" s="266"/>
      <c r="F193" s="289" t="s">
        <v>418</v>
      </c>
      <c r="G193" s="266"/>
      <c r="H193" s="266" t="s">
        <v>509</v>
      </c>
      <c r="I193" s="266" t="s">
        <v>447</v>
      </c>
      <c r="J193" s="266"/>
      <c r="K193" s="314"/>
    </row>
    <row r="194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="1" customFormat="1" ht="13.5">
      <c r="B198" s="253"/>
      <c r="C198" s="254"/>
      <c r="D198" s="254"/>
      <c r="E198" s="254"/>
      <c r="F198" s="254"/>
      <c r="G198" s="254"/>
      <c r="H198" s="254"/>
      <c r="I198" s="254"/>
      <c r="J198" s="254"/>
      <c r="K198" s="255"/>
    </row>
    <row r="199" s="1" customFormat="1" ht="21">
      <c r="B199" s="256"/>
      <c r="C199" s="257" t="s">
        <v>510</v>
      </c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5.5" customHeight="1">
      <c r="B200" s="256"/>
      <c r="C200" s="330" t="s">
        <v>511</v>
      </c>
      <c r="D200" s="330"/>
      <c r="E200" s="330"/>
      <c r="F200" s="330" t="s">
        <v>512</v>
      </c>
      <c r="G200" s="331"/>
      <c r="H200" s="330" t="s">
        <v>513</v>
      </c>
      <c r="I200" s="330"/>
      <c r="J200" s="330"/>
      <c r="K200" s="258"/>
    </row>
    <row r="20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="1" customFormat="1" ht="15" customHeight="1">
      <c r="B202" s="291"/>
      <c r="C202" s="266" t="s">
        <v>503</v>
      </c>
      <c r="D202" s="266"/>
      <c r="E202" s="266"/>
      <c r="F202" s="289" t="s">
        <v>44</v>
      </c>
      <c r="G202" s="266"/>
      <c r="H202" s="266" t="s">
        <v>514</v>
      </c>
      <c r="I202" s="266"/>
      <c r="J202" s="266"/>
      <c r="K202" s="314"/>
    </row>
    <row r="203" s="1" customFormat="1" ht="15" customHeight="1">
      <c r="B203" s="291"/>
      <c r="C203" s="266"/>
      <c r="D203" s="266"/>
      <c r="E203" s="266"/>
      <c r="F203" s="289" t="s">
        <v>45</v>
      </c>
      <c r="G203" s="266"/>
      <c r="H203" s="266" t="s">
        <v>515</v>
      </c>
      <c r="I203" s="266"/>
      <c r="J203" s="266"/>
      <c r="K203" s="314"/>
    </row>
    <row r="204" s="1" customFormat="1" ht="15" customHeight="1">
      <c r="B204" s="291"/>
      <c r="C204" s="266"/>
      <c r="D204" s="266"/>
      <c r="E204" s="266"/>
      <c r="F204" s="289" t="s">
        <v>48</v>
      </c>
      <c r="G204" s="266"/>
      <c r="H204" s="266" t="s">
        <v>516</v>
      </c>
      <c r="I204" s="266"/>
      <c r="J204" s="266"/>
      <c r="K204" s="314"/>
    </row>
    <row r="205" s="1" customFormat="1" ht="15" customHeight="1">
      <c r="B205" s="291"/>
      <c r="C205" s="266"/>
      <c r="D205" s="266"/>
      <c r="E205" s="266"/>
      <c r="F205" s="289" t="s">
        <v>46</v>
      </c>
      <c r="G205" s="266"/>
      <c r="H205" s="266" t="s">
        <v>517</v>
      </c>
      <c r="I205" s="266"/>
      <c r="J205" s="266"/>
      <c r="K205" s="314"/>
    </row>
    <row r="206" s="1" customFormat="1" ht="15" customHeight="1">
      <c r="B206" s="291"/>
      <c r="C206" s="266"/>
      <c r="D206" s="266"/>
      <c r="E206" s="266"/>
      <c r="F206" s="289" t="s">
        <v>47</v>
      </c>
      <c r="G206" s="266"/>
      <c r="H206" s="266" t="s">
        <v>518</v>
      </c>
      <c r="I206" s="266"/>
      <c r="J206" s="266"/>
      <c r="K206" s="314"/>
    </row>
    <row r="207" s="1" customFormat="1" ht="15" customHeight="1">
      <c r="B207" s="291"/>
      <c r="C207" s="266"/>
      <c r="D207" s="266"/>
      <c r="E207" s="266"/>
      <c r="F207" s="289"/>
      <c r="G207" s="266"/>
      <c r="H207" s="266"/>
      <c r="I207" s="266"/>
      <c r="J207" s="266"/>
      <c r="K207" s="314"/>
    </row>
    <row r="208" s="1" customFormat="1" ht="15" customHeight="1">
      <c r="B208" s="291"/>
      <c r="C208" s="266" t="s">
        <v>459</v>
      </c>
      <c r="D208" s="266"/>
      <c r="E208" s="266"/>
      <c r="F208" s="289" t="s">
        <v>77</v>
      </c>
      <c r="G208" s="266"/>
      <c r="H208" s="266" t="s">
        <v>519</v>
      </c>
      <c r="I208" s="266"/>
      <c r="J208" s="266"/>
      <c r="K208" s="314"/>
    </row>
    <row r="209" s="1" customFormat="1" ht="15" customHeight="1">
      <c r="B209" s="291"/>
      <c r="C209" s="266"/>
      <c r="D209" s="266"/>
      <c r="E209" s="266"/>
      <c r="F209" s="289" t="s">
        <v>354</v>
      </c>
      <c r="G209" s="266"/>
      <c r="H209" s="266" t="s">
        <v>355</v>
      </c>
      <c r="I209" s="266"/>
      <c r="J209" s="266"/>
      <c r="K209" s="314"/>
    </row>
    <row r="210" s="1" customFormat="1" ht="15" customHeight="1">
      <c r="B210" s="291"/>
      <c r="C210" s="266"/>
      <c r="D210" s="266"/>
      <c r="E210" s="266"/>
      <c r="F210" s="289" t="s">
        <v>352</v>
      </c>
      <c r="G210" s="266"/>
      <c r="H210" s="266" t="s">
        <v>520</v>
      </c>
      <c r="I210" s="266"/>
      <c r="J210" s="266"/>
      <c r="K210" s="314"/>
    </row>
    <row r="211" s="1" customFormat="1" ht="15" customHeight="1">
      <c r="B211" s="332"/>
      <c r="C211" s="266"/>
      <c r="D211" s="266"/>
      <c r="E211" s="266"/>
      <c r="F211" s="289" t="s">
        <v>356</v>
      </c>
      <c r="G211" s="327"/>
      <c r="H211" s="318" t="s">
        <v>357</v>
      </c>
      <c r="I211" s="318"/>
      <c r="J211" s="318"/>
      <c r="K211" s="333"/>
    </row>
    <row r="212" s="1" customFormat="1" ht="15" customHeight="1">
      <c r="B212" s="332"/>
      <c r="C212" s="266"/>
      <c r="D212" s="266"/>
      <c r="E212" s="266"/>
      <c r="F212" s="289" t="s">
        <v>358</v>
      </c>
      <c r="G212" s="327"/>
      <c r="H212" s="318" t="s">
        <v>521</v>
      </c>
      <c r="I212" s="318"/>
      <c r="J212" s="318"/>
      <c r="K212" s="333"/>
    </row>
    <row r="213" s="1" customFormat="1" ht="15" customHeight="1">
      <c r="B213" s="332"/>
      <c r="C213" s="266"/>
      <c r="D213" s="266"/>
      <c r="E213" s="266"/>
      <c r="F213" s="289"/>
      <c r="G213" s="327"/>
      <c r="H213" s="318"/>
      <c r="I213" s="318"/>
      <c r="J213" s="318"/>
      <c r="K213" s="333"/>
    </row>
    <row r="214" s="1" customFormat="1" ht="15" customHeight="1">
      <c r="B214" s="332"/>
      <c r="C214" s="266" t="s">
        <v>483</v>
      </c>
      <c r="D214" s="266"/>
      <c r="E214" s="266"/>
      <c r="F214" s="289">
        <v>1</v>
      </c>
      <c r="G214" s="327"/>
      <c r="H214" s="318" t="s">
        <v>522</v>
      </c>
      <c r="I214" s="318"/>
      <c r="J214" s="318"/>
      <c r="K214" s="333"/>
    </row>
    <row r="215" s="1" customFormat="1" ht="15" customHeight="1">
      <c r="B215" s="332"/>
      <c r="C215" s="266"/>
      <c r="D215" s="266"/>
      <c r="E215" s="266"/>
      <c r="F215" s="289">
        <v>2</v>
      </c>
      <c r="G215" s="327"/>
      <c r="H215" s="318" t="s">
        <v>523</v>
      </c>
      <c r="I215" s="318"/>
      <c r="J215" s="318"/>
      <c r="K215" s="333"/>
    </row>
    <row r="216" s="1" customFormat="1" ht="15" customHeight="1">
      <c r="B216" s="332"/>
      <c r="C216" s="266"/>
      <c r="D216" s="266"/>
      <c r="E216" s="266"/>
      <c r="F216" s="289">
        <v>3</v>
      </c>
      <c r="G216" s="327"/>
      <c r="H216" s="318" t="s">
        <v>524</v>
      </c>
      <c r="I216" s="318"/>
      <c r="J216" s="318"/>
      <c r="K216" s="333"/>
    </row>
    <row r="217" s="1" customFormat="1" ht="15" customHeight="1">
      <c r="B217" s="332"/>
      <c r="C217" s="266"/>
      <c r="D217" s="266"/>
      <c r="E217" s="266"/>
      <c r="F217" s="289">
        <v>4</v>
      </c>
      <c r="G217" s="327"/>
      <c r="H217" s="318" t="s">
        <v>525</v>
      </c>
      <c r="I217" s="318"/>
      <c r="J217" s="318"/>
      <c r="K217" s="333"/>
    </row>
    <row r="218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TATA\pc</dc:creator>
  <cp:lastModifiedBy>TATA\pc</cp:lastModifiedBy>
  <dcterms:created xsi:type="dcterms:W3CDTF">2021-08-25T14:53:41Z</dcterms:created>
  <dcterms:modified xsi:type="dcterms:W3CDTF">2021-08-25T14:53:46Z</dcterms:modified>
</cp:coreProperties>
</file>